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5865" tabRatio="960" activeTab="0"/>
  </bookViews>
  <sheets>
    <sheet name="BS" sheetId="1" r:id="rId1"/>
    <sheet name="PL" sheetId="2" r:id="rId2"/>
    <sheet name="Equity" sheetId="3" r:id="rId3"/>
    <sheet name="Cash Flow" sheetId="4" r:id="rId4"/>
  </sheets>
  <definedNames>
    <definedName name="_xlnm.Print_Area" localSheetId="3">'Cash Flow'!$A$1:$D$99</definedName>
  </definedNames>
  <calcPr fullCalcOnLoad="1"/>
</workbook>
</file>

<file path=xl/sharedStrings.xml><?xml version="1.0" encoding="utf-8"?>
<sst xmlns="http://schemas.openxmlformats.org/spreadsheetml/2006/main" count="286" uniqueCount="228">
  <si>
    <t>Finance cost</t>
  </si>
  <si>
    <t>Administrative expenses</t>
  </si>
  <si>
    <t>Deposits with licensed banks</t>
  </si>
  <si>
    <t>Cost of sales</t>
  </si>
  <si>
    <t>Gross profit</t>
  </si>
  <si>
    <t>Profit/(Loss) before taxation</t>
  </si>
  <si>
    <t>Revenue</t>
  </si>
  <si>
    <t>Distribution costs</t>
  </si>
  <si>
    <t>RM</t>
  </si>
  <si>
    <t>CURRENT</t>
  </si>
  <si>
    <t>QUARTER</t>
  </si>
  <si>
    <t xml:space="preserve">Profit/(Loss) for the period </t>
  </si>
  <si>
    <t>Share</t>
  </si>
  <si>
    <t>Capital</t>
  </si>
  <si>
    <t>Accumulated</t>
  </si>
  <si>
    <t>Loss</t>
  </si>
  <si>
    <t>Total</t>
  </si>
  <si>
    <t>CONDENSED CONSOLIDATED STATEMENTS OF CHANGES IN EQUITY</t>
  </si>
  <si>
    <t>Changes in working capital</t>
  </si>
  <si>
    <t>Net Change in Cash &amp; Cash Equivalents</t>
  </si>
  <si>
    <t>Note:</t>
  </si>
  <si>
    <t>balance sheet amounts:</t>
  </si>
  <si>
    <t>Cash and bank balances</t>
  </si>
  <si>
    <t>Bank overdrafts</t>
  </si>
  <si>
    <t>Cash and cash equivalents</t>
  </si>
  <si>
    <t>Cash and cash equivalents included in the cash flow statement comprise the following</t>
  </si>
  <si>
    <t>Cash &amp; Cash Equivalents at end of period</t>
  </si>
  <si>
    <t>KPS CONSORTIUM BERHAD</t>
  </si>
  <si>
    <t>Interest Income</t>
  </si>
  <si>
    <t>Income tax expense</t>
  </si>
  <si>
    <t>Other income</t>
  </si>
  <si>
    <t>ASSETS</t>
  </si>
  <si>
    <t>Non-current assets</t>
  </si>
  <si>
    <t xml:space="preserve">Property, plant and equipment </t>
  </si>
  <si>
    <t>Investment in subsidiaries</t>
  </si>
  <si>
    <t>Current Assets</t>
  </si>
  <si>
    <t>Share Capital</t>
  </si>
  <si>
    <t>Non-current liabilities</t>
  </si>
  <si>
    <t>Current Liabilities</t>
  </si>
  <si>
    <t>Equity</t>
  </si>
  <si>
    <t>EQUITY AND LIABILITIES</t>
  </si>
  <si>
    <t>Other reserves</t>
  </si>
  <si>
    <t>Total equity</t>
  </si>
  <si>
    <t>TOTAL ASSETS</t>
  </si>
  <si>
    <t>TOTAL EQUITY AND LIABILITIES</t>
  </si>
  <si>
    <t>NOTE</t>
  </si>
  <si>
    <t>Current</t>
  </si>
  <si>
    <t>Under provision in prior year</t>
  </si>
  <si>
    <t>Total Liabilities</t>
  </si>
  <si>
    <t>\</t>
  </si>
  <si>
    <t>Earnings Per Share (sen)</t>
  </si>
  <si>
    <t xml:space="preserve"> - Basic, for profit for the year</t>
  </si>
  <si>
    <t xml:space="preserve"> - Diluted, for profit for the year</t>
  </si>
  <si>
    <t>Operating profit before changes in working capital</t>
  </si>
  <si>
    <t>Investment  properties</t>
  </si>
  <si>
    <t>Inventories</t>
  </si>
  <si>
    <t>Borrowings</t>
  </si>
  <si>
    <t>CONDENSED CONSOLIDATED STATEMENT OF FINANCIAL POSITION</t>
  </si>
  <si>
    <t>Goodwill and other intangible assets</t>
  </si>
  <si>
    <t>Investment in associates</t>
  </si>
  <si>
    <t>Loan and receivables</t>
  </si>
  <si>
    <t>Financial assets designated at fair value</t>
  </si>
  <si>
    <t>Available-for-sale investments</t>
  </si>
  <si>
    <t>Held-to-maturity investments</t>
  </si>
  <si>
    <t>Trade and other receivables</t>
  </si>
  <si>
    <t>Bank borrowings</t>
  </si>
  <si>
    <t>Long term provisions</t>
  </si>
  <si>
    <t xml:space="preserve">Trade and other payables </t>
  </si>
  <si>
    <t xml:space="preserve">Current tax payable </t>
  </si>
  <si>
    <t>Financial liabilities classified as held for trading</t>
  </si>
  <si>
    <t>(The Condensed Consolidated Statement of Financial Position should be read in conjunction</t>
  </si>
  <si>
    <t>Note</t>
  </si>
  <si>
    <t>As at 31</t>
  </si>
  <si>
    <t>Equity attributable to owners of the parent:</t>
  </si>
  <si>
    <t>Non - controlling interest</t>
  </si>
  <si>
    <t>INDIVIDUAL QUARTER</t>
  </si>
  <si>
    <t>CUMULATIVE PERIOD</t>
  </si>
  <si>
    <t>YEAR</t>
  </si>
  <si>
    <t xml:space="preserve">PRECEDING </t>
  </si>
  <si>
    <t>CORRESPONDING</t>
  </si>
  <si>
    <t>YEAR-TO-DATE</t>
  </si>
  <si>
    <t>PERIOD</t>
  </si>
  <si>
    <t>Other operating expenses</t>
  </si>
  <si>
    <t>Share of profits of associates</t>
  </si>
  <si>
    <t>Available-for-sale financial assets</t>
  </si>
  <si>
    <t>Actuarial gains and losses in defined benefit plan</t>
  </si>
  <si>
    <t>Cash flow hedges</t>
  </si>
  <si>
    <t>Share of other comprehensive income of associates</t>
  </si>
  <si>
    <t xml:space="preserve">   comprehensive income</t>
  </si>
  <si>
    <t>Profit attributable to:</t>
  </si>
  <si>
    <t xml:space="preserve">     Owner of the parent</t>
  </si>
  <si>
    <t xml:space="preserve">     Non-Controlling Interest</t>
  </si>
  <si>
    <t>Total comprehensive income attributable to:</t>
  </si>
  <si>
    <t>Other</t>
  </si>
  <si>
    <t>Reserve</t>
  </si>
  <si>
    <t>Non</t>
  </si>
  <si>
    <t>Controlling</t>
  </si>
  <si>
    <t>Interest</t>
  </si>
  <si>
    <t>Dividend paid</t>
  </si>
  <si>
    <t xml:space="preserve">(The Condensed Consolidated Statement Of Changes In Equity should be read in conjunction </t>
  </si>
  <si>
    <t>&lt;------------------ Attributable to Owners of the Parent -----------------&gt;</t>
  </si>
  <si>
    <t>Share premium</t>
  </si>
  <si>
    <t>Revaluation reserve</t>
  </si>
  <si>
    <t>Exchange translation reserve</t>
  </si>
  <si>
    <t>Fair value reserve</t>
  </si>
  <si>
    <t>Hedge reserve</t>
  </si>
  <si>
    <t>OTHER RESERVES</t>
  </si>
  <si>
    <t>QUARTER</t>
  </si>
  <si>
    <t>ENDED</t>
  </si>
  <si>
    <t>Effects of changes in stakes in a subsidiary</t>
  </si>
  <si>
    <t>Cash &amp; cash equivalents</t>
  </si>
  <si>
    <t>Income tax relating to components of other</t>
  </si>
  <si>
    <t>Other Comprehensive Income:</t>
  </si>
  <si>
    <t>Total Comprehensive Income for the period</t>
  </si>
  <si>
    <t>Continuing Operations:</t>
  </si>
  <si>
    <t>Net gain / (loss) on financial assets and</t>
  </si>
  <si>
    <t xml:space="preserve">   financial liabilities at fair value</t>
  </si>
  <si>
    <t xml:space="preserve"> `</t>
  </si>
  <si>
    <t>Current portion of long-term borrowings</t>
  </si>
  <si>
    <t xml:space="preserve">                        Dividend distribution per ordinary share for the quarter is Nil</t>
  </si>
  <si>
    <t>CONDENSED CONSOLIDATED STATEMENT OF COMPREHENSIVE INCOME</t>
  </si>
  <si>
    <t>(The Condensed Consolidated Statement of Comprehensive Income should be read in conjunction with the</t>
  </si>
  <si>
    <t>Other Comprehensive Income net of tax</t>
  </si>
  <si>
    <t>Deferred tax assets</t>
  </si>
  <si>
    <t>Deferred income tax - benefits from</t>
  </si>
  <si>
    <t xml:space="preserve">     previously unrecognised tax loss</t>
  </si>
  <si>
    <t xml:space="preserve">CONDENSED CONSOLIDATED STATEMENTS OF CHANGES IN EQUITY </t>
  </si>
  <si>
    <t>Profit / (Loss)</t>
  </si>
  <si>
    <t>Prepaid land lease payments</t>
  </si>
  <si>
    <t>Bad debts written off</t>
  </si>
  <si>
    <t>Property, plant and equipment written off</t>
  </si>
  <si>
    <t>- current year</t>
  </si>
  <si>
    <t>- No longer required</t>
  </si>
  <si>
    <t>Allowance for slow moving</t>
  </si>
  <si>
    <t>- inventories</t>
  </si>
  <si>
    <t>- inventories no longer required</t>
  </si>
  <si>
    <t>Interest income</t>
  </si>
  <si>
    <t>Tax paid</t>
  </si>
  <si>
    <t>Interest Paid</t>
  </si>
  <si>
    <t>Inventories</t>
  </si>
  <si>
    <t>Receivable</t>
  </si>
  <si>
    <t>Payable</t>
  </si>
  <si>
    <t>Depreciation and amortization</t>
  </si>
  <si>
    <t>Deferred tax liabilities</t>
  </si>
  <si>
    <t>Non-current assets held for trading</t>
  </si>
  <si>
    <t xml:space="preserve">Retained profit </t>
  </si>
  <si>
    <t>Amount due from an associate company</t>
  </si>
  <si>
    <t>Gain on disposal of subsidiary company</t>
  </si>
  <si>
    <t>- Proceeds from disposal of subsidiary</t>
  </si>
  <si>
    <t>- Proceeds from disposal of asset held for sales</t>
  </si>
  <si>
    <t>- Interest paid</t>
  </si>
  <si>
    <t>Current-year-to-date</t>
  </si>
  <si>
    <t>Preceeding year</t>
  </si>
  <si>
    <t xml:space="preserve">CONDENSED CONSOLIDATED STATEMENT OF CASH FLOW </t>
  </si>
  <si>
    <t>corresponding</t>
  </si>
  <si>
    <t>period</t>
  </si>
  <si>
    <t>Profit before tax</t>
  </si>
  <si>
    <t>Adjustments for non cash flow:-</t>
  </si>
  <si>
    <t>Amortisation of prepaid land lease payment</t>
  </si>
  <si>
    <t>Depreciation of</t>
  </si>
  <si>
    <t xml:space="preserve">- property, plant and equipment </t>
  </si>
  <si>
    <t>- investment properties</t>
  </si>
  <si>
    <t>Loss on disposal of</t>
  </si>
  <si>
    <t>- investment on properties</t>
  </si>
  <si>
    <t>Interest expense</t>
  </si>
  <si>
    <t>Impairment on receivable</t>
  </si>
  <si>
    <t>- Inventories written off</t>
  </si>
  <si>
    <t>Gain on disposal of</t>
  </si>
  <si>
    <t>Bad debts recovered</t>
  </si>
  <si>
    <t>Bills payable - Banker acceptances</t>
  </si>
  <si>
    <t>Cash flow from operations</t>
  </si>
  <si>
    <t>Tax refund</t>
  </si>
  <si>
    <t>Net cash flows from operating activities</t>
  </si>
  <si>
    <t>Cash Flow From Investing Activities:</t>
  </si>
  <si>
    <t>- Purchase of property, plant and equipment</t>
  </si>
  <si>
    <t>- Purchase of investment Properties</t>
  </si>
  <si>
    <t>- Proceeds from disposal of property, Plant and equipment</t>
  </si>
  <si>
    <t>Net cash flows used in investing activities</t>
  </si>
  <si>
    <t>Cash Flow From Financing Activities:</t>
  </si>
  <si>
    <t>- Repayment of term loan</t>
  </si>
  <si>
    <t>- Payment of finance creditors</t>
  </si>
  <si>
    <t>Net cash flows from financing activities</t>
  </si>
  <si>
    <t>Cash &amp; Cash Equivalents at the beginning of the year</t>
  </si>
  <si>
    <t>(The Condensed Consolidated Statement of Cash Flow should be read in conjunction with the Audited</t>
  </si>
  <si>
    <t>Property development cost</t>
  </si>
  <si>
    <t>Total comprehensive loss for the year</t>
  </si>
  <si>
    <t>- Interest received</t>
  </si>
  <si>
    <t>Less: Fixed deposit pledged as secutiry for banking</t>
  </si>
  <si>
    <t xml:space="preserve">         facilities granted to the subsidiary companies</t>
  </si>
  <si>
    <t>Interest received</t>
  </si>
  <si>
    <t>- Drawndown of HP / term loan</t>
  </si>
  <si>
    <t xml:space="preserve">   transfer to investment properties</t>
  </si>
  <si>
    <t>Changes in ownership in a subsidiary</t>
  </si>
  <si>
    <t>Revaluation of land &amp; buildings upon</t>
  </si>
  <si>
    <t>- assets held for sales</t>
  </si>
  <si>
    <t>Fair value (gain)/loss on investment properties</t>
  </si>
  <si>
    <t>Capital work-in-progress</t>
  </si>
  <si>
    <t>CHANGES</t>
  </si>
  <si>
    <t>%</t>
  </si>
  <si>
    <t>Share of loss/(profit) of associates</t>
  </si>
  <si>
    <t>Transfer to no-par value regime</t>
  </si>
  <si>
    <t>- Placement / (withdrawal) of fixed deposit with licensed bank</t>
  </si>
  <si>
    <t>- Capital work-in-progress incurred</t>
  </si>
  <si>
    <t>- Advance from director / shareholders</t>
  </si>
  <si>
    <t>- Dividend paid to non-controlling interests</t>
  </si>
  <si>
    <t>Fair value loss / (gain) on investment properties</t>
  </si>
  <si>
    <t>Impairment loss on property, plant and equipment</t>
  </si>
  <si>
    <t>Financial liabilities</t>
  </si>
  <si>
    <t>Dec 2019</t>
  </si>
  <si>
    <t>- Repayment to associate</t>
  </si>
  <si>
    <t>Financial statements for the year ended 31 December 2019)</t>
  </si>
  <si>
    <t>with the Audited Financial Statements for the year ended 31 December 2019)</t>
  </si>
  <si>
    <t>Balance at 1 Jan 2019</t>
  </si>
  <si>
    <t>with the Audited Financial Statements for the year ended 31 December 2019)</t>
  </si>
  <si>
    <t>Balance at 1 Jan 2020</t>
  </si>
  <si>
    <t>As at 30</t>
  </si>
  <si>
    <t>FOR THE CORRESPONDING QUARTER ENDED 30 JUNE 2019</t>
  </si>
  <si>
    <t>Total comprehensive income / (loss) for the year</t>
  </si>
  <si>
    <t>AS AT 30 SEPTEMBER 2020</t>
  </si>
  <si>
    <t>Sept 2020</t>
  </si>
  <si>
    <t>30/9/2019</t>
  </si>
  <si>
    <t>Balance at 30 September 2019</t>
  </si>
  <si>
    <t>30/9/2020</t>
  </si>
  <si>
    <t>Balance at 30 September 2020</t>
  </si>
  <si>
    <t>FOR THE QUARTER ENDED 30 SEPTEMBER 2020</t>
  </si>
  <si>
    <t>FOR THE QUARTER ENDED 30 SEPTEMBER 2020</t>
  </si>
  <si>
    <t>30 Sept 2020</t>
  </si>
  <si>
    <t>30 Sept 2019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</si>
</sst>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_);\(&quot;US$&quot;#,##0\)"/>
    <numFmt numFmtId="177" formatCode="&quot;US$&quot;#,##0_);[Red]\(&quot;US$&quot;#,##0\)"/>
    <numFmt numFmtId="178" formatCode="&quot;US$&quot;#,##0.00_);\(&quot;US$&quot;#,##0.00\)"/>
    <numFmt numFmtId="179" formatCode="&quot;US$&quot;#,##0.00_);[Red]\(&quot;US$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(* #,##0.0_);_(* \(#,##0.0\);_(* &quot;-&quot;??_);_(@_)"/>
    <numFmt numFmtId="189" formatCode="_(* #,##0_);_(* \(#,##0\);_(* &quot;-&quot;??_);_(@_)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0.0"/>
    <numFmt numFmtId="198" formatCode="_(* #,##0.000_);_(* \(#,##0.000\);_(* &quot;-&quot;???_);_(@_)"/>
    <numFmt numFmtId="199" formatCode=";;0.0%"/>
    <numFmt numFmtId="200" formatCode=";;"/>
    <numFmt numFmtId="201" formatCode="#,##0.0_);\(#,##0.0\)"/>
    <numFmt numFmtId="202" formatCode="_(* #,##0.000000000_);_(* \(#,##0.000000000\);_(* &quot;-&quot;??_);_(@_)"/>
    <numFmt numFmtId="203" formatCode="_(* #,##0.0000000000_);_(* \(#,##0.0000000000\);_(* &quot;-&quot;??_);_(@_)"/>
    <numFmt numFmtId="204" formatCode="_(* #,##0.0000000000_);_(* \(#,##0.0000000000\);_(* &quot;-&quot;??????????_);_(@_)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mm&quot;月&quot;dd&quot;日&quot;"/>
  </numFmts>
  <fonts count="33">
    <font>
      <sz val="10"/>
      <name val="CG Times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細明體"/>
      <family val="3"/>
    </font>
    <font>
      <sz val="10"/>
      <name val="CG Times (W1)"/>
      <family val="1"/>
    </font>
    <font>
      <sz val="11"/>
      <name val="Arial"/>
      <family val="2"/>
    </font>
    <font>
      <u val="single"/>
      <sz val="11"/>
      <name val="Arial"/>
      <family val="2"/>
    </font>
    <font>
      <u val="singleAccounting"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189" fontId="3" fillId="0" borderId="0" xfId="42" applyNumberFormat="1" applyFont="1" applyFill="1" applyBorder="1" applyAlignment="1">
      <alignment/>
    </xf>
    <xf numFmtId="189" fontId="3" fillId="0" borderId="0" xfId="42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3" fillId="0" borderId="0" xfId="42" applyFont="1" applyFill="1" applyAlignment="1">
      <alignment/>
    </xf>
    <xf numFmtId="189" fontId="3" fillId="0" borderId="10" xfId="42" applyNumberFormat="1" applyFont="1" applyFill="1" applyBorder="1" applyAlignment="1">
      <alignment/>
    </xf>
    <xf numFmtId="189" fontId="3" fillId="0" borderId="11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89" fontId="5" fillId="0" borderId="0" xfId="42" applyNumberFormat="1" applyFont="1" applyFill="1" applyAlignment="1">
      <alignment horizontal="center"/>
    </xf>
    <xf numFmtId="189" fontId="3" fillId="0" borderId="12" xfId="42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9" fontId="3" fillId="0" borderId="0" xfId="0" applyNumberFormat="1" applyFont="1" applyFill="1" applyAlignment="1">
      <alignment/>
    </xf>
    <xf numFmtId="189" fontId="1" fillId="0" borderId="0" xfId="42" applyNumberFormat="1" applyFont="1" applyFill="1" applyAlignment="1">
      <alignment horizontal="center"/>
    </xf>
    <xf numFmtId="189" fontId="3" fillId="0" borderId="13" xfId="42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89" fontId="3" fillId="0" borderId="0" xfId="0" applyNumberFormat="1" applyFont="1" applyFill="1" applyBorder="1" applyAlignment="1">
      <alignment/>
    </xf>
    <xf numFmtId="0" fontId="3" fillId="4" borderId="0" xfId="0" applyFont="1" applyFill="1" applyAlignment="1">
      <alignment/>
    </xf>
    <xf numFmtId="43" fontId="3" fillId="4" borderId="0" xfId="42" applyFont="1" applyFill="1" applyAlignment="1">
      <alignment/>
    </xf>
    <xf numFmtId="189" fontId="3" fillId="0" borderId="11" xfId="0" applyNumberFormat="1" applyFont="1" applyFill="1" applyBorder="1" applyAlignment="1">
      <alignment/>
    </xf>
    <xf numFmtId="0" fontId="3" fillId="24" borderId="0" xfId="0" applyFont="1" applyFill="1" applyAlignment="1">
      <alignment horizontal="center"/>
    </xf>
    <xf numFmtId="189" fontId="5" fillId="24" borderId="0" xfId="42" applyNumberFormat="1" applyFont="1" applyFill="1" applyAlignment="1" quotePrefix="1">
      <alignment horizontal="center"/>
    </xf>
    <xf numFmtId="0" fontId="3" fillId="4" borderId="0" xfId="0" applyFont="1" applyFill="1" applyAlignment="1">
      <alignment horizontal="center"/>
    </xf>
    <xf numFmtId="189" fontId="5" fillId="4" borderId="0" xfId="42" applyNumberFormat="1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43" fontId="3" fillId="0" borderId="0" xfId="42" applyFont="1" applyFill="1" applyAlignment="1" quotePrefix="1">
      <alignment horizontal="center"/>
    </xf>
    <xf numFmtId="189" fontId="6" fillId="0" borderId="0" xfId="42" applyNumberFormat="1" applyFont="1" applyFill="1" applyBorder="1" applyAlignment="1" quotePrefix="1">
      <alignment horizontal="center"/>
    </xf>
    <xf numFmtId="189" fontId="6" fillId="0" borderId="0" xfId="42" applyNumberFormat="1" applyFont="1" applyFill="1" applyBorder="1" applyAlignment="1">
      <alignment horizontal="center"/>
    </xf>
    <xf numFmtId="189" fontId="3" fillId="0" borderId="0" xfId="42" applyNumberFormat="1" applyFont="1" applyFill="1" applyBorder="1" applyAlignment="1" quotePrefix="1">
      <alignment/>
    </xf>
    <xf numFmtId="0" fontId="0" fillId="0" borderId="0" xfId="0" applyFill="1" applyBorder="1" applyAlignment="1">
      <alignment/>
    </xf>
    <xf numFmtId="189" fontId="3" fillId="4" borderId="11" xfId="42" applyNumberFormat="1" applyFont="1" applyFill="1" applyBorder="1" applyAlignment="1">
      <alignment/>
    </xf>
    <xf numFmtId="43" fontId="0" fillId="0" borderId="0" xfId="42" applyFill="1" applyAlignment="1">
      <alignment/>
    </xf>
    <xf numFmtId="43" fontId="0" fillId="0" borderId="0" xfId="42" applyFill="1" applyBorder="1" applyAlignment="1">
      <alignment/>
    </xf>
    <xf numFmtId="189" fontId="9" fillId="0" borderId="0" xfId="42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189" fontId="10" fillId="0" borderId="0" xfId="42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189" fontId="10" fillId="0" borderId="0" xfId="42" applyNumberFormat="1" applyFont="1" applyFill="1" applyAlignment="1">
      <alignment/>
    </xf>
    <xf numFmtId="189" fontId="10" fillId="0" borderId="10" xfId="42" applyNumberFormat="1" applyFont="1" applyFill="1" applyBorder="1" applyAlignment="1">
      <alignment/>
    </xf>
    <xf numFmtId="189" fontId="10" fillId="0" borderId="0" xfId="42" applyNumberFormat="1" applyFont="1" applyFill="1" applyBorder="1" applyAlignment="1">
      <alignment/>
    </xf>
    <xf numFmtId="189" fontId="10" fillId="0" borderId="12" xfId="42" applyNumberFormat="1" applyFont="1" applyFill="1" applyBorder="1" applyAlignment="1">
      <alignment/>
    </xf>
    <xf numFmtId="189" fontId="10" fillId="0" borderId="11" xfId="42" applyNumberFormat="1" applyFont="1" applyFill="1" applyBorder="1" applyAlignment="1">
      <alignment/>
    </xf>
    <xf numFmtId="189" fontId="10" fillId="0" borderId="0" xfId="0" applyNumberFormat="1" applyFont="1" applyFill="1" applyAlignment="1">
      <alignment/>
    </xf>
    <xf numFmtId="43" fontId="3" fillId="0" borderId="13" xfId="42" applyFont="1" applyFill="1" applyBorder="1" applyAlignment="1">
      <alignment/>
    </xf>
    <xf numFmtId="0" fontId="3" fillId="0" borderId="0" xfId="42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42" applyNumberFormat="1" applyFont="1" applyFill="1" applyBorder="1" applyAlignment="1">
      <alignment/>
    </xf>
    <xf numFmtId="0" fontId="5" fillId="0" borderId="0" xfId="42" applyNumberFormat="1" applyFont="1" applyFill="1" applyBorder="1" applyAlignment="1">
      <alignment/>
    </xf>
    <xf numFmtId="189" fontId="3" fillId="0" borderId="14" xfId="42" applyNumberFormat="1" applyFont="1" applyFill="1" applyBorder="1" applyAlignment="1">
      <alignment/>
    </xf>
    <xf numFmtId="0" fontId="4" fillId="0" borderId="0" xfId="42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4" borderId="0" xfId="42" applyNumberFormat="1" applyFont="1" applyFill="1" applyAlignment="1">
      <alignment/>
    </xf>
    <xf numFmtId="189" fontId="10" fillId="0" borderId="0" xfId="42" applyNumberFormat="1" applyFont="1" applyFill="1" applyAlignment="1" quotePrefix="1">
      <alignment horizontal="center"/>
    </xf>
    <xf numFmtId="189" fontId="12" fillId="0" borderId="0" xfId="42" applyNumberFormat="1" applyFont="1" applyFill="1" applyAlignment="1">
      <alignment horizontal="center"/>
    </xf>
    <xf numFmtId="189" fontId="10" fillId="0" borderId="11" xfId="0" applyNumberFormat="1" applyFont="1" applyFill="1" applyBorder="1" applyAlignment="1">
      <alignment/>
    </xf>
    <xf numFmtId="189" fontId="3" fillId="0" borderId="0" xfId="42" applyNumberFormat="1" applyFont="1" applyFill="1" applyAlignment="1" quotePrefix="1">
      <alignment/>
    </xf>
    <xf numFmtId="189" fontId="1" fillId="0" borderId="0" xfId="42" applyNumberFormat="1" applyFont="1" applyFill="1" applyAlignment="1">
      <alignment horizontal="left"/>
    </xf>
    <xf numFmtId="43" fontId="1" fillId="0" borderId="0" xfId="42" applyFont="1" applyFill="1" applyAlignment="1">
      <alignment/>
    </xf>
    <xf numFmtId="43" fontId="3" fillId="0" borderId="0" xfId="42" applyFont="1" applyFill="1" applyAlignment="1" quotePrefix="1">
      <alignment/>
    </xf>
    <xf numFmtId="43" fontId="3" fillId="0" borderId="0" xfId="42" applyFont="1" applyFill="1" applyAlignment="1">
      <alignment horizontal="left"/>
    </xf>
    <xf numFmtId="43" fontId="1" fillId="0" borderId="0" xfId="42" applyFont="1" applyFill="1" applyAlignment="1">
      <alignment horizontal="left"/>
    </xf>
    <xf numFmtId="43" fontId="3" fillId="0" borderId="0" xfId="42" applyFont="1" applyFill="1" applyAlignment="1" quotePrefix="1">
      <alignment horizontal="left"/>
    </xf>
    <xf numFmtId="189" fontId="3" fillId="0" borderId="0" xfId="42" applyNumberFormat="1" applyFont="1" applyFill="1" applyAlignment="1">
      <alignment horizontal="left"/>
    </xf>
    <xf numFmtId="43" fontId="3" fillId="0" borderId="13" xfId="42" applyFont="1" applyFill="1" applyBorder="1" applyAlignment="1">
      <alignment horizontal="right"/>
    </xf>
    <xf numFmtId="189" fontId="9" fillId="0" borderId="0" xfId="42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42" applyNumberFormat="1" applyFont="1" applyFill="1" applyAlignment="1">
      <alignment horizontal="left"/>
    </xf>
    <xf numFmtId="43" fontId="10" fillId="0" borderId="0" xfId="42" applyFont="1" applyFill="1" applyAlignment="1">
      <alignment/>
    </xf>
    <xf numFmtId="0" fontId="3" fillId="4" borderId="0" xfId="42" applyNumberFormat="1" applyFont="1" applyFill="1" applyAlignment="1">
      <alignment/>
    </xf>
    <xf numFmtId="0" fontId="10" fillId="0" borderId="0" xfId="0" applyFont="1" applyFill="1" applyAlignment="1" quotePrefix="1">
      <alignment/>
    </xf>
    <xf numFmtId="0" fontId="10" fillId="0" borderId="0" xfId="0" applyFont="1" applyFill="1" applyBorder="1" applyAlignment="1">
      <alignment horizontal="center"/>
    </xf>
    <xf numFmtId="189" fontId="11" fillId="0" borderId="0" xfId="42" applyNumberFormat="1" applyFont="1" applyFill="1" applyAlignment="1">
      <alignment horizontal="center"/>
    </xf>
    <xf numFmtId="189" fontId="10" fillId="0" borderId="0" xfId="42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189" fontId="10" fillId="0" borderId="0" xfId="42" applyNumberFormat="1" applyFont="1" applyFill="1" applyBorder="1" applyAlignment="1">
      <alignment horizontal="center"/>
    </xf>
    <xf numFmtId="14" fontId="10" fillId="0" borderId="0" xfId="0" applyNumberFormat="1" applyFont="1" applyAlignment="1" quotePrefix="1">
      <alignment horizontal="center"/>
    </xf>
    <xf numFmtId="0" fontId="3" fillId="0" borderId="0" xfId="42" applyNumberFormat="1" applyFont="1" applyFill="1" applyAlignment="1" quotePrefix="1">
      <alignment horizontal="left"/>
    </xf>
    <xf numFmtId="0" fontId="3" fillId="0" borderId="0" xfId="0" applyNumberFormat="1" applyFont="1" applyFill="1" applyAlignment="1" quotePrefix="1">
      <alignment/>
    </xf>
    <xf numFmtId="43" fontId="10" fillId="0" borderId="0" xfId="42" applyFont="1" applyFill="1" applyBorder="1" applyAlignment="1">
      <alignment/>
    </xf>
    <xf numFmtId="189" fontId="10" fillId="0" borderId="15" xfId="0" applyNumberFormat="1" applyFont="1" applyFill="1" applyBorder="1" applyAlignment="1">
      <alignment/>
    </xf>
    <xf numFmtId="189" fontId="10" fillId="0" borderId="0" xfId="0" applyNumberFormat="1" applyFont="1" applyFill="1" applyBorder="1" applyAlignment="1">
      <alignment/>
    </xf>
    <xf numFmtId="16" fontId="10" fillId="0" borderId="0" xfId="0" applyNumberFormat="1" applyFont="1" applyFill="1" applyAlignment="1" quotePrefix="1">
      <alignment horizontal="center"/>
    </xf>
    <xf numFmtId="0" fontId="3" fillId="0" borderId="0" xfId="0" applyFont="1" applyFill="1" applyAlignment="1" quotePrefix="1">
      <alignment horizontal="center"/>
    </xf>
    <xf numFmtId="43" fontId="3" fillId="0" borderId="0" xfId="0" applyNumberFormat="1" applyFont="1" applyFill="1" applyAlignment="1">
      <alignment/>
    </xf>
    <xf numFmtId="189" fontId="1" fillId="0" borderId="0" xfId="42" applyNumberFormat="1" applyFont="1" applyFill="1" applyAlignment="1">
      <alignment/>
    </xf>
    <xf numFmtId="0" fontId="13" fillId="0" borderId="0" xfId="0" applyFont="1" applyFill="1" applyAlignment="1">
      <alignment/>
    </xf>
    <xf numFmtId="43" fontId="14" fillId="0" borderId="0" xfId="42" applyFont="1" applyFill="1" applyBorder="1" applyAlignment="1">
      <alignment/>
    </xf>
    <xf numFmtId="189" fontId="14" fillId="0" borderId="0" xfId="42" applyNumberFormat="1" applyFont="1" applyFill="1" applyBorder="1" applyAlignment="1">
      <alignment/>
    </xf>
    <xf numFmtId="189" fontId="14" fillId="0" borderId="0" xfId="42" applyNumberFormat="1" applyFont="1" applyFill="1" applyAlignment="1">
      <alignment/>
    </xf>
    <xf numFmtId="189" fontId="13" fillId="0" borderId="0" xfId="0" applyNumberFormat="1" applyFont="1" applyFill="1" applyAlignment="1">
      <alignment/>
    </xf>
    <xf numFmtId="43" fontId="10" fillId="0" borderId="0" xfId="0" applyNumberFormat="1" applyFont="1" applyFill="1" applyBorder="1" applyAlignment="1">
      <alignment/>
    </xf>
    <xf numFmtId="0" fontId="15" fillId="0" borderId="0" xfId="0" applyNumberFormat="1" applyFont="1" applyFill="1" applyAlignment="1">
      <alignment/>
    </xf>
    <xf numFmtId="0" fontId="13" fillId="0" borderId="0" xfId="42" applyNumberFormat="1" applyFont="1" applyFill="1" applyAlignment="1">
      <alignment horizontal="left"/>
    </xf>
    <xf numFmtId="43" fontId="13" fillId="0" borderId="0" xfId="42" applyFont="1" applyFill="1" applyAlignment="1">
      <alignment/>
    </xf>
    <xf numFmtId="43" fontId="15" fillId="0" borderId="0" xfId="42" applyFont="1" applyFill="1" applyAlignment="1">
      <alignment/>
    </xf>
    <xf numFmtId="43" fontId="13" fillId="0" borderId="0" xfId="42" applyFont="1" applyFill="1" applyAlignment="1" quotePrefix="1">
      <alignment/>
    </xf>
    <xf numFmtId="43" fontId="13" fillId="0" borderId="0" xfId="42" applyFont="1" applyFill="1" applyAlignment="1">
      <alignment horizontal="left"/>
    </xf>
    <xf numFmtId="43" fontId="15" fillId="0" borderId="0" xfId="42" applyFont="1" applyFill="1" applyAlignment="1">
      <alignment horizontal="left"/>
    </xf>
    <xf numFmtId="189" fontId="13" fillId="0" borderId="0" xfId="42" applyNumberFormat="1" applyFont="1" applyFill="1" applyAlignment="1">
      <alignment/>
    </xf>
    <xf numFmtId="43" fontId="13" fillId="0" borderId="0" xfId="42" applyFont="1" applyFill="1" applyAlignment="1" quotePrefix="1">
      <alignment horizontal="left"/>
    </xf>
    <xf numFmtId="189" fontId="15" fillId="0" borderId="0" xfId="42" applyNumberFormat="1" applyFont="1" applyFill="1" applyAlignment="1">
      <alignment horizontal="left"/>
    </xf>
    <xf numFmtId="189" fontId="13" fillId="0" borderId="0" xfId="42" applyNumberFormat="1" applyFont="1" applyFill="1" applyAlignment="1" quotePrefix="1">
      <alignment/>
    </xf>
    <xf numFmtId="0" fontId="13" fillId="0" borderId="0" xfId="0" applyNumberFormat="1" applyFont="1" applyFill="1" applyAlignment="1">
      <alignment/>
    </xf>
    <xf numFmtId="189" fontId="13" fillId="0" borderId="0" xfId="42" applyNumberFormat="1" applyFont="1" applyFill="1" applyAlignment="1">
      <alignment horizontal="left"/>
    </xf>
    <xf numFmtId="189" fontId="13" fillId="0" borderId="0" xfId="42" applyNumberFormat="1" applyFont="1" applyFill="1" applyBorder="1" applyAlignment="1">
      <alignment/>
    </xf>
    <xf numFmtId="37" fontId="3" fillId="0" borderId="0" xfId="0" applyNumberFormat="1" applyFont="1" applyFill="1" applyAlignment="1">
      <alignment horizontal="left"/>
    </xf>
    <xf numFmtId="189" fontId="6" fillId="0" borderId="0" xfId="42" applyNumberFormat="1" applyFont="1" applyFill="1" applyAlignment="1" quotePrefix="1">
      <alignment horizontal="center"/>
    </xf>
    <xf numFmtId="189" fontId="6" fillId="0" borderId="0" xfId="42" applyNumberFormat="1" applyFont="1" applyFill="1" applyAlignment="1">
      <alignment horizontal="center"/>
    </xf>
    <xf numFmtId="43" fontId="13" fillId="0" borderId="0" xfId="0" applyNumberFormat="1" applyFont="1" applyFill="1" applyAlignment="1">
      <alignment/>
    </xf>
    <xf numFmtId="189" fontId="2" fillId="0" borderId="0" xfId="42" applyNumberFormat="1" applyFont="1" applyFill="1" applyAlignment="1">
      <alignment horizontal="left"/>
    </xf>
    <xf numFmtId="189" fontId="4" fillId="0" borderId="0" xfId="42" applyNumberFormat="1" applyFont="1" applyFill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1">
      <selection activeCell="A1" sqref="A1:G1"/>
    </sheetView>
  </sheetViews>
  <sheetFormatPr defaultColWidth="9.33203125" defaultRowHeight="12.75"/>
  <cols>
    <col min="1" max="1" width="1.83203125" style="2" customWidth="1"/>
    <col min="2" max="2" width="2.33203125" style="2" customWidth="1"/>
    <col min="3" max="3" width="46.5" style="2" customWidth="1"/>
    <col min="4" max="4" width="8.16015625" style="2" bestFit="1" customWidth="1"/>
    <col min="5" max="5" width="18.16015625" style="2" customWidth="1"/>
    <col min="6" max="6" width="0.65625" style="2" customWidth="1"/>
    <col min="7" max="7" width="16.16015625" style="2" customWidth="1"/>
    <col min="8" max="8" width="0.65625" style="2" customWidth="1"/>
    <col min="9" max="9" width="5.83203125" style="2" customWidth="1"/>
    <col min="10" max="10" width="15.83203125" style="2" bestFit="1" customWidth="1"/>
    <col min="11" max="11" width="6.66015625" style="2" customWidth="1"/>
    <col min="12" max="12" width="14" style="2" bestFit="1" customWidth="1"/>
    <col min="13" max="16384" width="9.33203125" style="2" customWidth="1"/>
  </cols>
  <sheetData>
    <row r="1" spans="1:7" ht="18" customHeight="1">
      <c r="A1" s="114" t="s">
        <v>27</v>
      </c>
      <c r="B1" s="114"/>
      <c r="C1" s="114"/>
      <c r="D1" s="114"/>
      <c r="E1" s="114"/>
      <c r="F1" s="114"/>
      <c r="G1" s="114"/>
    </row>
    <row r="2" spans="1:7" ht="15" customHeight="1">
      <c r="A2" s="115" t="s">
        <v>57</v>
      </c>
      <c r="B2" s="115"/>
      <c r="C2" s="115"/>
      <c r="D2" s="115"/>
      <c r="E2" s="115"/>
      <c r="F2" s="115"/>
      <c r="G2" s="115"/>
    </row>
    <row r="3" spans="1:7" ht="15">
      <c r="A3" s="115" t="s">
        <v>218</v>
      </c>
      <c r="B3" s="115"/>
      <c r="C3" s="115"/>
      <c r="D3" s="115"/>
      <c r="E3" s="115"/>
      <c r="F3" s="115"/>
      <c r="G3" s="115"/>
    </row>
    <row r="4" spans="4:10" ht="12.75">
      <c r="D4" s="13" t="s">
        <v>71</v>
      </c>
      <c r="E4" s="13" t="s">
        <v>215</v>
      </c>
      <c r="G4" s="13" t="s">
        <v>72</v>
      </c>
      <c r="J4" s="13"/>
    </row>
    <row r="5" spans="4:11" ht="12.75">
      <c r="D5" s="13"/>
      <c r="E5" s="111" t="s">
        <v>219</v>
      </c>
      <c r="G5" s="111" t="s">
        <v>208</v>
      </c>
      <c r="H5" s="1"/>
      <c r="I5" s="1"/>
      <c r="J5" s="28"/>
      <c r="K5" s="1"/>
    </row>
    <row r="6" spans="5:11" ht="12.75">
      <c r="E6" s="112" t="s">
        <v>8</v>
      </c>
      <c r="F6" s="89"/>
      <c r="G6" s="112" t="s">
        <v>8</v>
      </c>
      <c r="H6" s="1"/>
      <c r="I6" s="1"/>
      <c r="J6" s="29"/>
      <c r="K6" s="1"/>
    </row>
    <row r="7" spans="2:11" ht="12.75">
      <c r="B7" s="17" t="s">
        <v>31</v>
      </c>
      <c r="C7" s="11"/>
      <c r="D7" s="11"/>
      <c r="F7" s="1"/>
      <c r="H7" s="1"/>
      <c r="I7" s="1"/>
      <c r="J7" s="1"/>
      <c r="K7" s="1"/>
    </row>
    <row r="8" spans="2:11" ht="12.75">
      <c r="B8" s="17" t="s">
        <v>32</v>
      </c>
      <c r="C8" s="11"/>
      <c r="D8" s="11"/>
      <c r="F8" s="1"/>
      <c r="H8" s="1"/>
      <c r="I8" s="1"/>
      <c r="J8" s="1"/>
      <c r="K8" s="1"/>
    </row>
    <row r="9" spans="2:11" ht="12.75">
      <c r="B9" s="17"/>
      <c r="C9" s="8" t="s">
        <v>33</v>
      </c>
      <c r="D9" s="8"/>
      <c r="E9" s="2">
        <v>80976546</v>
      </c>
      <c r="G9" s="1">
        <v>83980088</v>
      </c>
      <c r="H9" s="30"/>
      <c r="I9" s="1"/>
      <c r="J9" s="1"/>
      <c r="K9" s="1"/>
    </row>
    <row r="10" spans="2:10" ht="12.75" hidden="1">
      <c r="B10" s="17"/>
      <c r="C10" s="8" t="s">
        <v>196</v>
      </c>
      <c r="D10" s="8"/>
      <c r="H10" s="30"/>
      <c r="I10" s="1"/>
      <c r="J10" s="1"/>
    </row>
    <row r="11" spans="2:11" ht="12.75" hidden="1">
      <c r="B11" s="17"/>
      <c r="C11" s="8" t="s">
        <v>128</v>
      </c>
      <c r="D11" s="8"/>
      <c r="G11" s="1"/>
      <c r="H11" s="30"/>
      <c r="I11" s="1"/>
      <c r="J11" s="1"/>
      <c r="K11" s="1"/>
    </row>
    <row r="12" spans="2:11" ht="12.75">
      <c r="B12" s="17"/>
      <c r="C12" s="8" t="s">
        <v>58</v>
      </c>
      <c r="D12" s="8"/>
      <c r="E12" s="2">
        <v>43151039</v>
      </c>
      <c r="G12" s="1">
        <v>43151039</v>
      </c>
      <c r="H12" s="30"/>
      <c r="I12" s="1"/>
      <c r="K12" s="1"/>
    </row>
    <row r="13" spans="2:11" ht="12.75">
      <c r="B13" s="17"/>
      <c r="C13" s="8" t="s">
        <v>54</v>
      </c>
      <c r="D13" s="8"/>
      <c r="E13" s="2">
        <v>44519002</v>
      </c>
      <c r="G13" s="1">
        <v>44439002</v>
      </c>
      <c r="H13" s="30"/>
      <c r="I13" s="1"/>
      <c r="J13" s="1"/>
      <c r="K13" s="1"/>
    </row>
    <row r="14" spans="2:11" ht="12.75">
      <c r="B14" s="17"/>
      <c r="C14" s="49" t="s">
        <v>59</v>
      </c>
      <c r="D14" s="49"/>
      <c r="E14" s="2">
        <v>1</v>
      </c>
      <c r="G14" s="1">
        <v>1</v>
      </c>
      <c r="H14" s="30"/>
      <c r="I14" s="1"/>
      <c r="J14" s="1"/>
      <c r="K14" s="1"/>
    </row>
    <row r="15" spans="3:11" ht="12.75" hidden="1">
      <c r="C15" s="50" t="s">
        <v>34</v>
      </c>
      <c r="D15" s="50"/>
      <c r="G15" s="1"/>
      <c r="H15" s="1"/>
      <c r="I15" s="1"/>
      <c r="J15" s="1"/>
      <c r="K15" s="1"/>
    </row>
    <row r="16" spans="3:11" ht="12.75" hidden="1">
      <c r="C16" s="50" t="s">
        <v>60</v>
      </c>
      <c r="D16" s="50"/>
      <c r="G16" s="1"/>
      <c r="H16" s="1"/>
      <c r="I16" s="1"/>
      <c r="J16" s="1"/>
      <c r="K16" s="1"/>
    </row>
    <row r="17" spans="3:11" ht="12.75" hidden="1">
      <c r="C17" s="50" t="s">
        <v>62</v>
      </c>
      <c r="D17" s="50"/>
      <c r="G17" s="1"/>
      <c r="H17" s="1"/>
      <c r="I17" s="1"/>
      <c r="J17" s="1"/>
      <c r="K17" s="1"/>
    </row>
    <row r="18" spans="3:11" ht="12.75" hidden="1">
      <c r="C18" s="50" t="s">
        <v>63</v>
      </c>
      <c r="D18" s="50"/>
      <c r="G18" s="1"/>
      <c r="H18" s="1"/>
      <c r="I18" s="1"/>
      <c r="J18" s="1"/>
      <c r="K18" s="1"/>
    </row>
    <row r="19" spans="3:11" ht="12.75" hidden="1">
      <c r="C19" s="50" t="s">
        <v>61</v>
      </c>
      <c r="D19" s="50"/>
      <c r="G19" s="1"/>
      <c r="H19" s="1"/>
      <c r="I19" s="1"/>
      <c r="J19" s="1"/>
      <c r="K19" s="1"/>
    </row>
    <row r="20" spans="2:11" ht="12.75">
      <c r="B20" s="8"/>
      <c r="C20" s="50" t="s">
        <v>123</v>
      </c>
      <c r="D20" s="50"/>
      <c r="E20" s="2">
        <v>2710876</v>
      </c>
      <c r="G20" s="1">
        <v>2496001</v>
      </c>
      <c r="H20" s="1"/>
      <c r="I20" s="1"/>
      <c r="J20" s="1"/>
      <c r="K20" s="1"/>
    </row>
    <row r="21" spans="2:11" ht="12.75">
      <c r="B21" s="17"/>
      <c r="C21" s="8"/>
      <c r="D21" s="8"/>
      <c r="E21" s="10">
        <f>SUM(E9:E20)</f>
        <v>171357464</v>
      </c>
      <c r="F21" s="1"/>
      <c r="G21" s="10">
        <f>SUM(G9:G20)</f>
        <v>174066131</v>
      </c>
      <c r="H21" s="1"/>
      <c r="I21" s="1"/>
      <c r="J21" s="1"/>
      <c r="K21" s="1"/>
    </row>
    <row r="22" spans="2:11" ht="12.75">
      <c r="B22" s="17" t="s">
        <v>35</v>
      </c>
      <c r="C22" s="8"/>
      <c r="D22" s="8"/>
      <c r="F22" s="1"/>
      <c r="H22" s="1"/>
      <c r="I22" s="1"/>
      <c r="J22" s="1"/>
      <c r="K22" s="1"/>
    </row>
    <row r="23" spans="2:11" ht="12.75">
      <c r="B23" s="8"/>
      <c r="C23" s="11" t="s">
        <v>55</v>
      </c>
      <c r="D23" s="11"/>
      <c r="E23" s="1">
        <v>93129947</v>
      </c>
      <c r="F23" s="1"/>
      <c r="G23" s="1">
        <v>97779211</v>
      </c>
      <c r="H23" s="1"/>
      <c r="I23" s="1"/>
      <c r="J23" s="1"/>
      <c r="K23" s="1"/>
    </row>
    <row r="24" spans="2:11" ht="12.75">
      <c r="B24" s="8"/>
      <c r="C24" s="11" t="s">
        <v>64</v>
      </c>
      <c r="D24" s="11"/>
      <c r="E24" s="1">
        <f>194435576+8012791</f>
        <v>202448367</v>
      </c>
      <c r="F24" s="1"/>
      <c r="G24" s="1">
        <f>219468587+10637076+1252110</f>
        <v>231357773</v>
      </c>
      <c r="H24" s="1"/>
      <c r="I24" s="1"/>
      <c r="J24" s="1"/>
      <c r="K24" s="1"/>
    </row>
    <row r="25" spans="2:11" ht="12.75" hidden="1">
      <c r="B25" s="8"/>
      <c r="C25" s="11"/>
      <c r="D25" s="11"/>
      <c r="E25" s="1"/>
      <c r="F25" s="1"/>
      <c r="G25" s="1"/>
      <c r="H25" s="1"/>
      <c r="I25" s="1"/>
      <c r="J25" s="1"/>
      <c r="K25" s="1"/>
    </row>
    <row r="26" spans="2:11" ht="12.75" hidden="1">
      <c r="B26" s="8"/>
      <c r="C26" s="11" t="s">
        <v>144</v>
      </c>
      <c r="D26" s="11"/>
      <c r="E26" s="1"/>
      <c r="F26" s="1"/>
      <c r="G26" s="1"/>
      <c r="H26" s="1"/>
      <c r="I26" s="1"/>
      <c r="J26" s="1"/>
      <c r="K26" s="1"/>
    </row>
    <row r="27" spans="2:11" ht="12.75" hidden="1">
      <c r="B27" s="8"/>
      <c r="C27" s="11" t="s">
        <v>146</v>
      </c>
      <c r="D27" s="11"/>
      <c r="E27" s="1">
        <v>0</v>
      </c>
      <c r="F27" s="1"/>
      <c r="G27" s="1"/>
      <c r="H27" s="1"/>
      <c r="I27" s="1"/>
      <c r="J27" s="1"/>
      <c r="K27" s="1"/>
    </row>
    <row r="28" spans="2:11" ht="12.75">
      <c r="B28" s="8"/>
      <c r="C28" s="11" t="s">
        <v>110</v>
      </c>
      <c r="D28" s="11"/>
      <c r="E28" s="1">
        <v>45676785</v>
      </c>
      <c r="F28" s="1"/>
      <c r="G28" s="1">
        <v>50102244</v>
      </c>
      <c r="H28" s="1"/>
      <c r="I28" s="1"/>
      <c r="J28" s="1"/>
      <c r="K28" s="1"/>
    </row>
    <row r="29" spans="2:11" ht="12.75">
      <c r="B29" s="8"/>
      <c r="C29" s="8"/>
      <c r="D29" s="8"/>
      <c r="E29" s="10">
        <f>SUM(E23:E28)</f>
        <v>341255099</v>
      </c>
      <c r="F29" s="1"/>
      <c r="G29" s="10">
        <f>SUM(G23:G28)</f>
        <v>379239228</v>
      </c>
      <c r="H29" s="1"/>
      <c r="I29" s="1"/>
      <c r="J29" s="1"/>
      <c r="K29" s="1"/>
    </row>
    <row r="30" spans="2:11" ht="12.75">
      <c r="B30" s="8"/>
      <c r="C30" s="8"/>
      <c r="D30" s="8"/>
      <c r="F30" s="1"/>
      <c r="H30" s="1"/>
      <c r="I30" s="1"/>
      <c r="J30" s="1"/>
      <c r="K30" s="1"/>
    </row>
    <row r="31" spans="2:11" ht="13.5" thickBot="1">
      <c r="B31" s="17" t="s">
        <v>43</v>
      </c>
      <c r="E31" s="14">
        <f>+E21+E29</f>
        <v>512612563</v>
      </c>
      <c r="F31" s="1"/>
      <c r="G31" s="14">
        <f>+G21+G29</f>
        <v>553305359</v>
      </c>
      <c r="H31" s="1"/>
      <c r="I31" s="1"/>
      <c r="J31" s="1"/>
      <c r="K31" s="1"/>
    </row>
    <row r="32" spans="2:11" ht="13.5" thickTop="1">
      <c r="B32" s="8"/>
      <c r="C32" s="8"/>
      <c r="D32" s="8"/>
      <c r="F32" s="1"/>
      <c r="H32" s="1"/>
      <c r="I32" s="1"/>
      <c r="J32" s="1"/>
      <c r="K32" s="1"/>
    </row>
    <row r="33" spans="2:11" ht="12.75">
      <c r="B33" s="62" t="s">
        <v>40</v>
      </c>
      <c r="C33" s="8"/>
      <c r="D33" s="8"/>
      <c r="E33" s="1"/>
      <c r="F33" s="1"/>
      <c r="G33" s="1"/>
      <c r="H33" s="1"/>
      <c r="I33" s="1"/>
      <c r="J33" s="1"/>
      <c r="K33" s="1"/>
    </row>
    <row r="34" spans="2:11" ht="12.75">
      <c r="B34" s="62" t="s">
        <v>73</v>
      </c>
      <c r="C34" s="8"/>
      <c r="D34" s="8"/>
      <c r="E34" s="1"/>
      <c r="F34" s="1"/>
      <c r="G34" s="1"/>
      <c r="H34" s="1"/>
      <c r="I34" s="1"/>
      <c r="J34" s="1"/>
      <c r="K34" s="1"/>
    </row>
    <row r="35" spans="2:11" ht="12.75">
      <c r="B35" s="8"/>
      <c r="C35" s="8"/>
      <c r="D35" s="8"/>
      <c r="E35" s="35"/>
      <c r="F35" s="69"/>
      <c r="G35" s="35"/>
      <c r="H35" s="1"/>
      <c r="I35" s="1"/>
      <c r="J35" s="1"/>
      <c r="K35" s="1"/>
    </row>
    <row r="36" spans="2:11" ht="12.75">
      <c r="B36" s="8" t="s">
        <v>36</v>
      </c>
      <c r="C36" s="8"/>
      <c r="D36" s="8"/>
      <c r="E36" s="1">
        <v>153228000</v>
      </c>
      <c r="F36" s="1"/>
      <c r="G36" s="1">
        <v>153228000</v>
      </c>
      <c r="H36" s="1"/>
      <c r="I36" s="1"/>
      <c r="J36" s="1"/>
      <c r="K36" s="1"/>
    </row>
    <row r="37" spans="2:11" ht="12.75">
      <c r="B37" s="8" t="s">
        <v>41</v>
      </c>
      <c r="C37" s="8"/>
      <c r="D37" s="8"/>
      <c r="E37" s="1">
        <v>3135255</v>
      </c>
      <c r="F37" s="1"/>
      <c r="G37" s="1">
        <v>3135255</v>
      </c>
      <c r="H37" s="1"/>
      <c r="I37" s="1"/>
      <c r="J37" s="1"/>
      <c r="K37" s="1"/>
    </row>
    <row r="38" spans="2:11" ht="12.75">
      <c r="B38" s="8" t="s">
        <v>145</v>
      </c>
      <c r="C38" s="8"/>
      <c r="D38" s="8"/>
      <c r="E38" s="5">
        <v>115442698</v>
      </c>
      <c r="F38" s="1"/>
      <c r="G38" s="5">
        <v>114717825</v>
      </c>
      <c r="H38" s="1"/>
      <c r="I38" s="1"/>
      <c r="J38" s="1"/>
      <c r="K38" s="1"/>
    </row>
    <row r="39" spans="2:11" ht="12.75">
      <c r="B39" s="8"/>
      <c r="C39" s="8"/>
      <c r="D39" s="8"/>
      <c r="E39" s="1">
        <f>SUM(E36:E38)</f>
        <v>271805953</v>
      </c>
      <c r="F39" s="1"/>
      <c r="G39" s="1">
        <f>SUM(G36:G38)</f>
        <v>271081080</v>
      </c>
      <c r="H39" s="1"/>
      <c r="I39" s="1"/>
      <c r="J39" s="1"/>
      <c r="K39" s="1"/>
    </row>
    <row r="40" spans="2:11" ht="12.75">
      <c r="B40" s="17" t="s">
        <v>74</v>
      </c>
      <c r="C40" s="8"/>
      <c r="D40" s="8"/>
      <c r="E40" s="1">
        <v>1056411</v>
      </c>
      <c r="F40" s="1"/>
      <c r="G40" s="1">
        <v>1079300</v>
      </c>
      <c r="H40" s="1"/>
      <c r="I40" s="1"/>
      <c r="J40" s="1"/>
      <c r="K40" s="1"/>
    </row>
    <row r="41" spans="2:11" ht="12.75">
      <c r="B41" s="17" t="s">
        <v>42</v>
      </c>
      <c r="C41" s="8"/>
      <c r="D41" s="8"/>
      <c r="E41" s="10">
        <f>+E39+E40</f>
        <v>272862364</v>
      </c>
      <c r="F41" s="1"/>
      <c r="G41" s="10">
        <f>+G39+G40</f>
        <v>272160380</v>
      </c>
      <c r="H41" s="1"/>
      <c r="I41" s="1"/>
      <c r="J41" s="1"/>
      <c r="K41" s="1"/>
    </row>
    <row r="42" spans="2:11" ht="12.75">
      <c r="B42" s="8"/>
      <c r="C42" s="8"/>
      <c r="D42" s="8"/>
      <c r="E42" s="1"/>
      <c r="F42" s="1"/>
      <c r="G42" s="1"/>
      <c r="H42" s="1"/>
      <c r="I42" s="1"/>
      <c r="J42" s="1"/>
      <c r="K42" s="1"/>
    </row>
    <row r="43" spans="2:11" ht="12.75">
      <c r="B43" s="17" t="s">
        <v>37</v>
      </c>
      <c r="C43" s="8"/>
      <c r="D43" s="8"/>
      <c r="E43" s="1"/>
      <c r="F43" s="1"/>
      <c r="G43" s="1"/>
      <c r="H43" s="1"/>
      <c r="I43" s="1"/>
      <c r="J43" s="1"/>
      <c r="K43" s="1"/>
    </row>
    <row r="44" spans="2:11" ht="12.75">
      <c r="B44" s="4"/>
      <c r="C44" s="8" t="s">
        <v>65</v>
      </c>
      <c r="D44" s="8"/>
      <c r="E44" s="1">
        <v>32350731</v>
      </c>
      <c r="F44" s="1"/>
      <c r="G44" s="1">
        <v>37867444</v>
      </c>
      <c r="H44" s="1"/>
      <c r="I44" s="1"/>
      <c r="J44" s="1"/>
      <c r="K44" s="1"/>
    </row>
    <row r="45" spans="2:11" ht="12.75">
      <c r="B45" s="4"/>
      <c r="C45" s="8" t="s">
        <v>207</v>
      </c>
      <c r="D45" s="8"/>
      <c r="E45" s="1">
        <v>97851</v>
      </c>
      <c r="F45" s="1"/>
      <c r="G45" s="1">
        <v>285888</v>
      </c>
      <c r="H45" s="1"/>
      <c r="I45" s="1"/>
      <c r="K45" s="1"/>
    </row>
    <row r="46" spans="2:11" ht="12.75">
      <c r="B46" s="4"/>
      <c r="C46" s="8" t="s">
        <v>143</v>
      </c>
      <c r="D46" s="8"/>
      <c r="E46" s="1">
        <v>543200</v>
      </c>
      <c r="F46" s="1"/>
      <c r="G46" s="1">
        <v>543200</v>
      </c>
      <c r="H46" s="1"/>
      <c r="I46" s="1"/>
      <c r="J46" s="1"/>
      <c r="K46" s="1"/>
    </row>
    <row r="47" spans="2:11" ht="12.75">
      <c r="B47" s="3"/>
      <c r="C47" s="8" t="s">
        <v>66</v>
      </c>
      <c r="D47" s="8"/>
      <c r="E47" s="1"/>
      <c r="F47" s="1"/>
      <c r="G47" s="1"/>
      <c r="H47" s="1"/>
      <c r="I47" s="1"/>
      <c r="J47" s="1"/>
      <c r="K47" s="1"/>
    </row>
    <row r="48" spans="2:11" ht="12.75">
      <c r="B48" s="8"/>
      <c r="C48" s="8"/>
      <c r="D48" s="8"/>
      <c r="E48" s="10">
        <f>SUM(E44:E47)</f>
        <v>32991782</v>
      </c>
      <c r="F48" s="1"/>
      <c r="G48" s="10">
        <f>SUM(G44:G47)</f>
        <v>38696532</v>
      </c>
      <c r="H48" s="1"/>
      <c r="I48" s="1"/>
      <c r="J48" s="1"/>
      <c r="K48" s="1"/>
    </row>
    <row r="49" spans="2:11" ht="12.75">
      <c r="B49" s="17" t="s">
        <v>38</v>
      </c>
      <c r="C49" s="8"/>
      <c r="D49" s="8"/>
      <c r="F49" s="1"/>
      <c r="H49" s="1"/>
      <c r="I49" s="1"/>
      <c r="J49" s="1"/>
      <c r="K49" s="1"/>
    </row>
    <row r="50" spans="2:11" ht="12.75">
      <c r="B50" s="8"/>
      <c r="C50" s="8" t="s">
        <v>67</v>
      </c>
      <c r="D50" s="8"/>
      <c r="E50" s="1">
        <f>81028192-318224</f>
        <v>80709968</v>
      </c>
      <c r="F50" s="1"/>
      <c r="G50" s="1">
        <f>41519759+22817109+6467425+418167</f>
        <v>71222460</v>
      </c>
      <c r="H50" s="1"/>
      <c r="I50" s="1"/>
      <c r="J50" s="1"/>
      <c r="K50" s="1"/>
    </row>
    <row r="51" spans="2:11" ht="12.75">
      <c r="B51" s="8"/>
      <c r="C51" s="8" t="s">
        <v>56</v>
      </c>
      <c r="D51" s="8"/>
      <c r="E51" s="1">
        <f>125670678+318224</f>
        <v>125988902</v>
      </c>
      <c r="F51" s="1"/>
      <c r="G51" s="1">
        <f>1011956+170185923</f>
        <v>171197879</v>
      </c>
      <c r="H51" s="1"/>
      <c r="I51" s="1"/>
      <c r="J51" s="1"/>
      <c r="K51" s="1"/>
    </row>
    <row r="52" spans="2:11" ht="12.75" hidden="1">
      <c r="B52" s="8"/>
      <c r="C52" s="8" t="s">
        <v>118</v>
      </c>
      <c r="D52" s="8"/>
      <c r="E52" s="1">
        <v>0</v>
      </c>
      <c r="F52" s="1"/>
      <c r="G52" s="1">
        <v>0</v>
      </c>
      <c r="H52" s="1"/>
      <c r="I52" s="1"/>
      <c r="J52" s="1"/>
      <c r="K52" s="1"/>
    </row>
    <row r="53" spans="2:11" ht="12.75">
      <c r="B53" s="8"/>
      <c r="C53" s="8" t="s">
        <v>68</v>
      </c>
      <c r="D53" s="8"/>
      <c r="E53" s="1">
        <v>59547</v>
      </c>
      <c r="F53" s="1"/>
      <c r="G53" s="1">
        <v>28108</v>
      </c>
      <c r="H53" s="1"/>
      <c r="I53" s="1"/>
      <c r="J53" s="1"/>
      <c r="K53" s="1"/>
    </row>
    <row r="54" spans="2:11" ht="12.75">
      <c r="B54" s="8"/>
      <c r="C54" s="8" t="s">
        <v>69</v>
      </c>
      <c r="D54" s="8"/>
      <c r="E54" s="1"/>
      <c r="F54" s="1"/>
      <c r="G54" s="1"/>
      <c r="H54" s="1"/>
      <c r="I54" s="1"/>
      <c r="J54" s="1"/>
      <c r="K54" s="1"/>
    </row>
    <row r="55" spans="2:11" ht="12.75">
      <c r="B55" s="8"/>
      <c r="C55" s="8"/>
      <c r="D55" s="8"/>
      <c r="E55" s="10">
        <f>SUM(E50:E54)</f>
        <v>206758417</v>
      </c>
      <c r="F55" s="1"/>
      <c r="G55" s="10">
        <f>SUM(G50:G54)</f>
        <v>242448447</v>
      </c>
      <c r="H55" s="1"/>
      <c r="I55" s="1"/>
      <c r="J55" s="1"/>
      <c r="K55" s="1"/>
    </row>
    <row r="56" spans="2:11" ht="12.75">
      <c r="B56" s="8"/>
      <c r="C56" s="8"/>
      <c r="D56" s="8"/>
      <c r="F56" s="1"/>
      <c r="H56" s="1"/>
      <c r="I56" s="1"/>
      <c r="J56" s="1"/>
      <c r="K56" s="1"/>
    </row>
    <row r="57" spans="2:11" ht="12.75">
      <c r="B57" s="17" t="s">
        <v>48</v>
      </c>
      <c r="E57" s="2">
        <f>+E48+E55</f>
        <v>239750199</v>
      </c>
      <c r="F57" s="1"/>
      <c r="G57" s="2">
        <f>+G48+G55</f>
        <v>281144979</v>
      </c>
      <c r="H57" s="1"/>
      <c r="I57" s="1"/>
      <c r="J57" s="1"/>
      <c r="K57" s="1"/>
    </row>
    <row r="58" spans="2:11" ht="12.75">
      <c r="B58" s="8"/>
      <c r="C58" s="17"/>
      <c r="D58" s="17"/>
      <c r="F58" s="1"/>
      <c r="H58" s="1"/>
      <c r="I58" s="1"/>
      <c r="J58" s="1"/>
      <c r="K58" s="1"/>
    </row>
    <row r="59" spans="2:11" ht="13.5" thickBot="1">
      <c r="B59" s="17" t="s">
        <v>44</v>
      </c>
      <c r="E59" s="6">
        <f>+E41+E57</f>
        <v>512612563</v>
      </c>
      <c r="F59" s="1"/>
      <c r="G59" s="6">
        <f>+G41+G57</f>
        <v>553305359</v>
      </c>
      <c r="H59" s="1"/>
      <c r="I59" s="1"/>
      <c r="J59" s="1"/>
      <c r="K59" s="1"/>
    </row>
    <row r="60" spans="2:11" ht="13.5" thickTop="1">
      <c r="B60" s="8"/>
      <c r="C60" s="8"/>
      <c r="D60" s="8"/>
      <c r="E60" s="2">
        <f>+E31-E59</f>
        <v>0</v>
      </c>
      <c r="F60" s="1"/>
      <c r="G60" s="2">
        <f>+G31-G59</f>
        <v>0</v>
      </c>
      <c r="H60" s="1"/>
      <c r="I60" s="1"/>
      <c r="J60" s="1"/>
      <c r="K60" s="1"/>
    </row>
    <row r="61" spans="2:11" ht="12.75">
      <c r="B61" s="2" t="s">
        <v>70</v>
      </c>
      <c r="C61" s="8"/>
      <c r="D61" s="8"/>
      <c r="F61" s="1"/>
      <c r="H61" s="1"/>
      <c r="I61" s="1"/>
      <c r="J61" s="1"/>
      <c r="K61" s="1"/>
    </row>
    <row r="62" spans="2:11" ht="12.75">
      <c r="B62" s="2" t="s">
        <v>211</v>
      </c>
      <c r="C62" s="8"/>
      <c r="D62" s="8"/>
      <c r="F62" s="1"/>
      <c r="H62" s="1"/>
      <c r="I62" s="1"/>
      <c r="J62" s="1"/>
      <c r="K62" s="1"/>
    </row>
    <row r="63" spans="10:11" ht="12.75">
      <c r="J63" s="1"/>
      <c r="K63" s="1"/>
    </row>
    <row r="64" spans="5:11" ht="12.75">
      <c r="E64" s="4"/>
      <c r="G64" s="4"/>
      <c r="J64" s="1"/>
      <c r="K64" s="1"/>
    </row>
    <row r="65" spans="10:11" ht="12.75">
      <c r="J65" s="1"/>
      <c r="K65" s="1"/>
    </row>
    <row r="66" spans="10:11" ht="12.75">
      <c r="J66" s="1"/>
      <c r="K66" s="1"/>
    </row>
    <row r="67" spans="10:11" ht="12.75">
      <c r="J67" s="1"/>
      <c r="K67" s="1"/>
    </row>
    <row r="68" spans="10:11" ht="12.75">
      <c r="J68" s="1"/>
      <c r="K68" s="1"/>
    </row>
    <row r="69" spans="10:11" ht="12.75">
      <c r="J69" s="1"/>
      <c r="K69" s="1"/>
    </row>
    <row r="70" spans="10:11" ht="12.75">
      <c r="J70" s="1"/>
      <c r="K70" s="1"/>
    </row>
    <row r="71" spans="10:11" ht="12.75">
      <c r="J71" s="1"/>
      <c r="K71" s="1"/>
    </row>
    <row r="72" spans="10:11" ht="12.75">
      <c r="J72" s="1"/>
      <c r="K72" s="1"/>
    </row>
    <row r="73" spans="10:11" ht="12.75">
      <c r="J73" s="1"/>
      <c r="K73" s="1"/>
    </row>
    <row r="74" spans="10:11" ht="12.75">
      <c r="J74" s="1"/>
      <c r="K74" s="1"/>
    </row>
    <row r="75" spans="10:11" ht="12.75">
      <c r="J75" s="1"/>
      <c r="K75" s="1"/>
    </row>
    <row r="76" spans="10:11" ht="12.75">
      <c r="J76" s="1"/>
      <c r="K76" s="1"/>
    </row>
    <row r="77" spans="10:11" ht="12.75">
      <c r="J77" s="1"/>
      <c r="K77" s="1"/>
    </row>
    <row r="78" spans="10:11" ht="12.75">
      <c r="J78" s="1"/>
      <c r="K78" s="1"/>
    </row>
  </sheetData>
  <mergeCells count="3">
    <mergeCell ref="A1:G1"/>
    <mergeCell ref="A2:G2"/>
    <mergeCell ref="A3:G3"/>
  </mergeCells>
  <printOptions horizontalCentered="1"/>
  <pageMargins left="0.75" right="0.7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zoomScale="90" zoomScaleNormal="90" workbookViewId="0" topLeftCell="A1">
      <pane xSplit="2" ySplit="11" topLeftCell="C12" activePane="bottomRight" state="frozen"/>
      <selection pane="topLeft" activeCell="F40" sqref="F40"/>
      <selection pane="topRight" activeCell="F40" sqref="F40"/>
      <selection pane="bottomLeft" activeCell="F40" sqref="F40"/>
      <selection pane="bottomRight" activeCell="C12" sqref="C12"/>
    </sheetView>
  </sheetViews>
  <sheetFormatPr defaultColWidth="9.33203125" defaultRowHeight="12.75"/>
  <cols>
    <col min="1" max="1" width="1.0078125" style="7" customWidth="1"/>
    <col min="2" max="2" width="36.16015625" style="7" customWidth="1"/>
    <col min="3" max="3" width="16" style="7" customWidth="1"/>
    <col min="4" max="4" width="18" style="7" bestFit="1" customWidth="1"/>
    <col min="5" max="5" width="22.33203125" style="7" customWidth="1"/>
    <col min="6" max="6" width="18" style="7" bestFit="1" customWidth="1"/>
    <col min="7" max="7" width="9.5" style="7" bestFit="1" customWidth="1"/>
    <col min="8" max="8" width="0.82421875" style="7" customWidth="1"/>
    <col min="9" max="9" width="19" style="7" bestFit="1" customWidth="1"/>
    <col min="10" max="10" width="21.83203125" style="7" customWidth="1"/>
    <col min="11" max="11" width="16.5" style="7" bestFit="1" customWidth="1"/>
    <col min="12" max="12" width="7" style="7" bestFit="1" customWidth="1"/>
    <col min="13" max="13" width="10.16015625" style="7" customWidth="1"/>
    <col min="14" max="14" width="16.66015625" style="7" bestFit="1" customWidth="1"/>
    <col min="15" max="15" width="11.83203125" style="7" customWidth="1"/>
    <col min="16" max="16" width="1.171875" style="7" customWidth="1"/>
    <col min="17" max="17" width="12.16015625" style="7" customWidth="1"/>
    <col min="18" max="18" width="1.0078125" style="7" customWidth="1"/>
    <col min="19" max="19" width="11.83203125" style="7" customWidth="1"/>
    <col min="20" max="16384" width="9.33203125" style="7" customWidth="1"/>
  </cols>
  <sheetData>
    <row r="1" ht="18">
      <c r="A1" s="15" t="s">
        <v>27</v>
      </c>
    </row>
    <row r="2" ht="15">
      <c r="A2" s="16" t="s">
        <v>120</v>
      </c>
    </row>
    <row r="3" ht="15">
      <c r="A3" s="16" t="s">
        <v>224</v>
      </c>
    </row>
    <row r="4" spans="1:12" ht="15">
      <c r="A4" s="16"/>
      <c r="L4" s="3"/>
    </row>
    <row r="5" spans="4:12" s="8" customFormat="1" ht="12.75">
      <c r="D5" s="116" t="s">
        <v>75</v>
      </c>
      <c r="E5" s="117"/>
      <c r="F5" s="117"/>
      <c r="G5" s="118"/>
      <c r="I5" s="116" t="s">
        <v>76</v>
      </c>
      <c r="J5" s="117"/>
      <c r="K5" s="117"/>
      <c r="L5" s="118"/>
    </row>
    <row r="6" spans="4:12" s="8" customFormat="1" ht="12.75">
      <c r="D6" s="24" t="s">
        <v>9</v>
      </c>
      <c r="E6" s="22" t="s">
        <v>78</v>
      </c>
      <c r="F6" s="3" t="s">
        <v>197</v>
      </c>
      <c r="G6" s="87" t="s">
        <v>198</v>
      </c>
      <c r="I6" s="24" t="s">
        <v>9</v>
      </c>
      <c r="J6" s="22" t="s">
        <v>78</v>
      </c>
      <c r="K6" s="3" t="s">
        <v>197</v>
      </c>
      <c r="L6" s="87" t="s">
        <v>198</v>
      </c>
    </row>
    <row r="7" spans="4:10" s="8" customFormat="1" ht="12.75">
      <c r="D7" s="24" t="s">
        <v>77</v>
      </c>
      <c r="E7" s="22" t="s">
        <v>77</v>
      </c>
      <c r="I7" s="24" t="s">
        <v>80</v>
      </c>
      <c r="J7" s="22" t="s">
        <v>77</v>
      </c>
    </row>
    <row r="8" spans="4:10" s="8" customFormat="1" ht="12.75">
      <c r="D8" s="24" t="s">
        <v>10</v>
      </c>
      <c r="E8" s="22" t="s">
        <v>79</v>
      </c>
      <c r="I8" s="24"/>
      <c r="J8" s="22" t="s">
        <v>79</v>
      </c>
    </row>
    <row r="9" spans="4:10" s="8" customFormat="1" ht="12.75">
      <c r="D9" s="24"/>
      <c r="E9" s="22" t="s">
        <v>10</v>
      </c>
      <c r="I9" s="24"/>
      <c r="J9" s="22" t="s">
        <v>81</v>
      </c>
    </row>
    <row r="10" spans="4:10" s="8" customFormat="1" ht="12.75">
      <c r="D10" s="24"/>
      <c r="E10" s="22"/>
      <c r="I10" s="24"/>
      <c r="J10" s="22"/>
    </row>
    <row r="11" spans="4:10" s="8" customFormat="1" ht="12.75">
      <c r="D11" s="25" t="s">
        <v>226</v>
      </c>
      <c r="E11" s="23" t="s">
        <v>227</v>
      </c>
      <c r="I11" s="25" t="s">
        <v>226</v>
      </c>
      <c r="J11" s="23" t="s">
        <v>227</v>
      </c>
    </row>
    <row r="12" spans="5:10" s="8" customFormat="1" ht="12.75">
      <c r="E12" s="3"/>
      <c r="J12" s="3"/>
    </row>
    <row r="13" spans="3:13" s="8" customFormat="1" ht="12.75">
      <c r="C13" s="26" t="s">
        <v>45</v>
      </c>
      <c r="D13" s="9" t="s">
        <v>8</v>
      </c>
      <c r="E13" s="9" t="s">
        <v>8</v>
      </c>
      <c r="F13" s="11"/>
      <c r="I13" s="9" t="s">
        <v>8</v>
      </c>
      <c r="J13" s="9" t="s">
        <v>8</v>
      </c>
      <c r="M13" s="2"/>
    </row>
    <row r="14" spans="2:13" s="8" customFormat="1" ht="15">
      <c r="B14" s="55" t="s">
        <v>114</v>
      </c>
      <c r="F14" s="11"/>
      <c r="M14" s="2"/>
    </row>
    <row r="15" spans="2:13" s="8" customFormat="1" ht="15">
      <c r="B15" s="54" t="s">
        <v>6</v>
      </c>
      <c r="C15" s="4"/>
      <c r="D15" s="2">
        <v>191977172</v>
      </c>
      <c r="E15" s="2">
        <v>235017428</v>
      </c>
      <c r="F15" s="1">
        <v>-43040256</v>
      </c>
      <c r="G15" s="2">
        <v>-18.313644382151946</v>
      </c>
      <c r="H15" s="2"/>
      <c r="I15" s="2">
        <v>519516154</v>
      </c>
      <c r="J15" s="2">
        <v>715254985</v>
      </c>
      <c r="K15" s="2">
        <v>-195738831</v>
      </c>
      <c r="L15" s="2">
        <v>-27.366300844446407</v>
      </c>
      <c r="M15" s="2"/>
    </row>
    <row r="16" spans="2:13" s="8" customFormat="1" ht="12.75">
      <c r="B16" s="49"/>
      <c r="C16" s="4"/>
      <c r="D16" s="2"/>
      <c r="E16" s="2"/>
      <c r="F16" s="1"/>
      <c r="H16" s="2"/>
      <c r="I16" s="2"/>
      <c r="J16" s="2"/>
      <c r="K16" s="2"/>
      <c r="M16" s="2"/>
    </row>
    <row r="17" spans="2:13" s="8" customFormat="1" ht="12.75">
      <c r="B17" s="49" t="s">
        <v>3</v>
      </c>
      <c r="C17" s="4"/>
      <c r="D17" s="2">
        <v>-183625698</v>
      </c>
      <c r="E17" s="2">
        <v>-226395035</v>
      </c>
      <c r="F17" s="1"/>
      <c r="G17" s="2"/>
      <c r="H17" s="2"/>
      <c r="I17" s="2">
        <v>-501604122</v>
      </c>
      <c r="J17" s="2">
        <v>-686252311</v>
      </c>
      <c r="K17" s="2">
        <v>184648189</v>
      </c>
      <c r="L17" s="2"/>
      <c r="M17" s="2"/>
    </row>
    <row r="18" spans="2:13" s="8" customFormat="1" ht="12.75">
      <c r="B18" s="49"/>
      <c r="C18" s="4"/>
      <c r="D18" s="5"/>
      <c r="E18" s="5"/>
      <c r="F18" s="1"/>
      <c r="H18" s="2"/>
      <c r="I18" s="5"/>
      <c r="J18" s="5"/>
      <c r="K18" s="2"/>
      <c r="M18" s="2"/>
    </row>
    <row r="19" spans="2:13" s="8" customFormat="1" ht="12.75">
      <c r="B19" s="49" t="s">
        <v>4</v>
      </c>
      <c r="C19" s="4"/>
      <c r="D19" s="2">
        <v>8351474</v>
      </c>
      <c r="E19" s="2">
        <v>8622393</v>
      </c>
      <c r="F19" s="1">
        <v>-270919</v>
      </c>
      <c r="G19" s="2">
        <v>-3.1420395706853075</v>
      </c>
      <c r="H19" s="2"/>
      <c r="I19" s="2">
        <v>17912032</v>
      </c>
      <c r="J19" s="2">
        <v>29002674</v>
      </c>
      <c r="K19" s="2">
        <v>-11090642</v>
      </c>
      <c r="L19" s="2">
        <v>-38.240067105536546</v>
      </c>
      <c r="M19" s="2"/>
    </row>
    <row r="20" spans="2:13" s="8" customFormat="1" ht="12.75">
      <c r="B20" s="49"/>
      <c r="C20" s="4"/>
      <c r="D20" s="2"/>
      <c r="E20" s="2"/>
      <c r="F20" s="1"/>
      <c r="H20" s="2"/>
      <c r="I20" s="2"/>
      <c r="J20" s="2"/>
      <c r="K20" s="2"/>
      <c r="M20" s="2"/>
    </row>
    <row r="21" spans="2:13" s="8" customFormat="1" ht="12.75">
      <c r="B21" s="49" t="s">
        <v>28</v>
      </c>
      <c r="C21" s="4"/>
      <c r="D21" s="2">
        <v>253374</v>
      </c>
      <c r="E21" s="2">
        <v>463717</v>
      </c>
      <c r="F21" s="1"/>
      <c r="G21" s="2"/>
      <c r="H21" s="2"/>
      <c r="I21" s="2">
        <v>799718</v>
      </c>
      <c r="J21" s="2">
        <v>1041501</v>
      </c>
      <c r="K21" s="2">
        <v>-241783</v>
      </c>
      <c r="L21" s="2"/>
      <c r="M21" s="2"/>
    </row>
    <row r="22" spans="2:13" s="8" customFormat="1" ht="12.75">
      <c r="B22" s="49" t="s">
        <v>30</v>
      </c>
      <c r="C22" s="27"/>
      <c r="D22" s="2">
        <v>667192</v>
      </c>
      <c r="E22" s="2">
        <v>596598</v>
      </c>
      <c r="F22" s="1"/>
      <c r="G22" s="2"/>
      <c r="H22" s="2"/>
      <c r="I22" s="2">
        <v>2309737</v>
      </c>
      <c r="J22" s="2">
        <v>2062735</v>
      </c>
      <c r="K22" s="2">
        <v>247002</v>
      </c>
      <c r="L22" s="2"/>
      <c r="M22" s="2"/>
    </row>
    <row r="23" spans="2:13" s="8" customFormat="1" ht="12.75">
      <c r="B23" s="49" t="s">
        <v>7</v>
      </c>
      <c r="C23" s="4"/>
      <c r="D23" s="2">
        <v>-2636571</v>
      </c>
      <c r="E23" s="2">
        <v>-2439240</v>
      </c>
      <c r="F23" s="1"/>
      <c r="G23" s="2"/>
      <c r="H23" s="2"/>
      <c r="I23" s="2">
        <v>-7122550</v>
      </c>
      <c r="J23" s="2">
        <v>-7625614</v>
      </c>
      <c r="K23" s="2">
        <v>503064</v>
      </c>
      <c r="L23" s="2"/>
      <c r="M23" s="2"/>
    </row>
    <row r="24" spans="2:13" s="8" customFormat="1" ht="12.75">
      <c r="B24" s="49" t="s">
        <v>1</v>
      </c>
      <c r="C24" s="4"/>
      <c r="D24" s="2">
        <v>-1414180</v>
      </c>
      <c r="E24" s="2">
        <v>-1682816</v>
      </c>
      <c r="F24" s="1"/>
      <c r="G24" s="2"/>
      <c r="H24" s="2"/>
      <c r="I24" s="2">
        <v>-3640193</v>
      </c>
      <c r="J24" s="2">
        <v>-4752121</v>
      </c>
      <c r="K24" s="2">
        <v>1111928</v>
      </c>
      <c r="L24" s="2"/>
      <c r="M24" s="2"/>
    </row>
    <row r="25" spans="2:13" s="8" customFormat="1" ht="12.75">
      <c r="B25" s="49" t="s">
        <v>142</v>
      </c>
      <c r="C25" s="4"/>
      <c r="D25" s="2">
        <v>-400409</v>
      </c>
      <c r="E25" s="2">
        <v>-383651</v>
      </c>
      <c r="F25" s="1"/>
      <c r="G25" s="2"/>
      <c r="H25" s="2"/>
      <c r="I25" s="2">
        <v>-1208281</v>
      </c>
      <c r="J25" s="2">
        <v>-1158225</v>
      </c>
      <c r="K25" s="2">
        <v>-50056</v>
      </c>
      <c r="L25" s="2"/>
      <c r="M25" s="2"/>
    </row>
    <row r="26" spans="2:13" s="8" customFormat="1" ht="12.75">
      <c r="B26" s="49" t="s">
        <v>82</v>
      </c>
      <c r="C26" s="27"/>
      <c r="D26" s="2">
        <v>-635632</v>
      </c>
      <c r="E26" s="2">
        <v>-2259</v>
      </c>
      <c r="F26" s="1"/>
      <c r="G26" s="2"/>
      <c r="H26" s="2"/>
      <c r="I26" s="2">
        <v>-1202736</v>
      </c>
      <c r="J26" s="2">
        <v>-2309</v>
      </c>
      <c r="K26" s="2">
        <v>-1200427</v>
      </c>
      <c r="L26" s="2"/>
      <c r="M26" s="2"/>
    </row>
    <row r="27" spans="2:13" s="8" customFormat="1" ht="12.75">
      <c r="B27" s="49"/>
      <c r="C27" s="27"/>
      <c r="D27" s="2">
        <v>0</v>
      </c>
      <c r="E27" s="2"/>
      <c r="F27" s="1"/>
      <c r="H27" s="2"/>
      <c r="I27" s="2"/>
      <c r="J27" s="2"/>
      <c r="K27" s="2"/>
      <c r="M27" s="2"/>
    </row>
    <row r="28" spans="2:13" s="8" customFormat="1" ht="12.75">
      <c r="B28" s="49"/>
      <c r="C28" s="27"/>
      <c r="D28" s="10">
        <v>-4166226</v>
      </c>
      <c r="E28" s="10">
        <v>-3447651</v>
      </c>
      <c r="F28" s="1"/>
      <c r="H28" s="2"/>
      <c r="I28" s="10">
        <v>-10064305</v>
      </c>
      <c r="J28" s="10">
        <v>-10434033</v>
      </c>
      <c r="K28" s="2">
        <v>369728</v>
      </c>
      <c r="M28" s="2"/>
    </row>
    <row r="29" spans="2:13" s="8" customFormat="1" ht="12.75">
      <c r="B29" s="49"/>
      <c r="C29" s="4"/>
      <c r="D29" s="2"/>
      <c r="E29" s="2"/>
      <c r="F29" s="1"/>
      <c r="H29" s="2"/>
      <c r="I29" s="2"/>
      <c r="J29" s="2"/>
      <c r="K29" s="2"/>
      <c r="M29" s="2"/>
    </row>
    <row r="30" spans="2:13" s="8" customFormat="1" ht="12.75">
      <c r="B30" s="49" t="s">
        <v>0</v>
      </c>
      <c r="C30" s="4"/>
      <c r="D30" s="2">
        <v>-1637133</v>
      </c>
      <c r="E30" s="2">
        <v>-2625987</v>
      </c>
      <c r="F30" s="1"/>
      <c r="G30" s="2"/>
      <c r="H30" s="2"/>
      <c r="I30" s="2">
        <v>-6034352</v>
      </c>
      <c r="J30" s="2">
        <v>-7771149</v>
      </c>
      <c r="K30" s="2">
        <v>1736797</v>
      </c>
      <c r="L30" s="2"/>
      <c r="M30" s="2"/>
    </row>
    <row r="31" spans="2:13" s="8" customFormat="1" ht="12.75">
      <c r="B31" s="49" t="s">
        <v>115</v>
      </c>
      <c r="C31" s="4"/>
      <c r="D31" s="1"/>
      <c r="E31" s="1"/>
      <c r="F31" s="1"/>
      <c r="H31" s="1"/>
      <c r="I31" s="1"/>
      <c r="J31" s="1"/>
      <c r="K31" s="2"/>
      <c r="M31" s="2"/>
    </row>
    <row r="32" spans="2:13" s="8" customFormat="1" ht="12.75">
      <c r="B32" s="49" t="s">
        <v>116</v>
      </c>
      <c r="C32" s="4"/>
      <c r="D32" s="2">
        <v>0</v>
      </c>
      <c r="E32" s="2">
        <v>0</v>
      </c>
      <c r="F32" s="1">
        <v>0</v>
      </c>
      <c r="G32" s="2"/>
      <c r="H32" s="1"/>
      <c r="I32" s="2">
        <v>0</v>
      </c>
      <c r="J32" s="1">
        <v>0</v>
      </c>
      <c r="K32" s="2">
        <v>0</v>
      </c>
      <c r="L32" s="2"/>
      <c r="M32" s="2"/>
    </row>
    <row r="33" spans="2:13" s="8" customFormat="1" ht="12.75">
      <c r="B33" s="73" t="s">
        <v>83</v>
      </c>
      <c r="C33" s="4"/>
      <c r="D33" s="2">
        <v>0</v>
      </c>
      <c r="E33" s="2">
        <v>0</v>
      </c>
      <c r="F33" s="1">
        <v>0</v>
      </c>
      <c r="G33" s="2"/>
      <c r="H33" s="2"/>
      <c r="I33" s="2">
        <v>0</v>
      </c>
      <c r="J33" s="2">
        <v>0</v>
      </c>
      <c r="K33" s="2">
        <v>0</v>
      </c>
      <c r="L33" s="2"/>
      <c r="M33" s="2"/>
    </row>
    <row r="34" spans="2:13" s="8" customFormat="1" ht="12.75">
      <c r="B34" s="49"/>
      <c r="C34" s="4"/>
      <c r="D34" s="5"/>
      <c r="E34" s="5"/>
      <c r="F34" s="1"/>
      <c r="H34" s="2"/>
      <c r="I34" s="5"/>
      <c r="J34" s="5"/>
      <c r="K34" s="2"/>
      <c r="M34" s="2"/>
    </row>
    <row r="35" spans="2:13" s="8" customFormat="1" ht="12.75">
      <c r="B35" s="49" t="s">
        <v>5</v>
      </c>
      <c r="C35" s="4"/>
      <c r="D35" s="2">
        <v>2548115</v>
      </c>
      <c r="E35" s="2">
        <v>2548755</v>
      </c>
      <c r="F35" s="1">
        <v>-640</v>
      </c>
      <c r="G35" s="2">
        <v>-0.02511029894987945</v>
      </c>
      <c r="H35" s="2" t="e">
        <v>#REF!</v>
      </c>
      <c r="I35" s="2">
        <v>1813375</v>
      </c>
      <c r="J35" s="2">
        <v>10797492</v>
      </c>
      <c r="K35" s="2">
        <v>-8984117</v>
      </c>
      <c r="L35" s="2">
        <v>-83.20559070569351</v>
      </c>
      <c r="M35" s="2"/>
    </row>
    <row r="36" spans="2:13" s="8" customFormat="1" ht="12.75">
      <c r="B36" s="49"/>
      <c r="C36" s="4"/>
      <c r="D36" s="2"/>
      <c r="E36" s="2"/>
      <c r="F36" s="1"/>
      <c r="H36" s="2"/>
      <c r="I36" s="2"/>
      <c r="J36" s="2"/>
      <c r="K36" s="2"/>
      <c r="M36" s="2"/>
    </row>
    <row r="37" spans="2:13" s="8" customFormat="1" ht="12.75">
      <c r="B37" s="49" t="s">
        <v>29</v>
      </c>
      <c r="C37" s="4"/>
      <c r="D37" s="2"/>
      <c r="E37" s="2"/>
      <c r="F37" s="1"/>
      <c r="H37" s="2"/>
      <c r="I37" s="2"/>
      <c r="J37" s="2"/>
      <c r="K37" s="2"/>
      <c r="M37" s="2"/>
    </row>
    <row r="38" spans="2:13" s="8" customFormat="1" ht="12.75">
      <c r="B38" s="49" t="s">
        <v>46</v>
      </c>
      <c r="C38" s="4"/>
      <c r="D38" s="2">
        <v>-570708</v>
      </c>
      <c r="E38" s="2">
        <v>-830512</v>
      </c>
      <c r="F38" s="1"/>
      <c r="G38" s="2"/>
      <c r="H38" s="2"/>
      <c r="I38" s="2">
        <v>-1327037</v>
      </c>
      <c r="J38" s="2">
        <v>-3407706</v>
      </c>
      <c r="K38" s="2">
        <v>2080669</v>
      </c>
      <c r="L38" s="2"/>
      <c r="M38" s="2"/>
    </row>
    <row r="39" spans="2:13" s="8" customFormat="1" ht="12.75">
      <c r="B39" s="49" t="s">
        <v>124</v>
      </c>
      <c r="C39" s="4"/>
      <c r="D39" s="2"/>
      <c r="E39" s="2"/>
      <c r="F39" s="1"/>
      <c r="H39" s="2"/>
      <c r="I39" s="2"/>
      <c r="J39" s="2"/>
      <c r="K39" s="2"/>
      <c r="M39" s="2"/>
    </row>
    <row r="40" spans="2:13" s="8" customFormat="1" ht="12.75">
      <c r="B40" s="49" t="s">
        <v>125</v>
      </c>
      <c r="C40" s="4"/>
      <c r="D40" s="2">
        <v>-30705</v>
      </c>
      <c r="E40" s="2">
        <v>171616</v>
      </c>
      <c r="F40" s="1"/>
      <c r="G40" s="2"/>
      <c r="H40" s="2"/>
      <c r="I40" s="2">
        <v>214875</v>
      </c>
      <c r="J40" s="2">
        <v>-83685</v>
      </c>
      <c r="K40" s="2">
        <v>298560</v>
      </c>
      <c r="L40" s="2"/>
      <c r="M40" s="2"/>
    </row>
    <row r="41" spans="2:13" s="8" customFormat="1" ht="12.75">
      <c r="B41" s="49" t="s">
        <v>47</v>
      </c>
      <c r="C41" s="4"/>
      <c r="D41" s="2">
        <v>771</v>
      </c>
      <c r="E41" s="2">
        <v>-321050</v>
      </c>
      <c r="F41" s="1"/>
      <c r="G41" s="2"/>
      <c r="H41" s="2"/>
      <c r="I41" s="2">
        <v>771</v>
      </c>
      <c r="J41" s="2">
        <v>-504230</v>
      </c>
      <c r="K41" s="2">
        <v>505001</v>
      </c>
      <c r="L41" s="2"/>
      <c r="M41" s="2"/>
    </row>
    <row r="42" spans="2:13" s="8" customFormat="1" ht="12.75">
      <c r="B42" s="49"/>
      <c r="C42" s="4"/>
      <c r="D42" s="10">
        <v>-600642</v>
      </c>
      <c r="E42" s="10">
        <v>-979946</v>
      </c>
      <c r="F42" s="1"/>
      <c r="G42" s="2"/>
      <c r="H42" s="2" t="s">
        <v>49</v>
      </c>
      <c r="I42" s="10">
        <v>-1111391</v>
      </c>
      <c r="J42" s="10">
        <v>-3995621</v>
      </c>
      <c r="K42" s="2">
        <v>2884230</v>
      </c>
      <c r="L42" s="2"/>
      <c r="M42" s="2"/>
    </row>
    <row r="43" spans="2:13" s="8" customFormat="1" ht="12.75">
      <c r="B43" s="49"/>
      <c r="C43" s="4"/>
      <c r="D43" s="1"/>
      <c r="E43" s="1"/>
      <c r="F43" s="1"/>
      <c r="H43" s="2"/>
      <c r="I43" s="1"/>
      <c r="J43" s="1"/>
      <c r="K43" s="2"/>
      <c r="M43" s="2"/>
    </row>
    <row r="44" spans="2:13" s="8" customFormat="1" ht="12.75">
      <c r="B44" s="49"/>
      <c r="C44" s="4"/>
      <c r="D44" s="2"/>
      <c r="E44" s="2"/>
      <c r="F44" s="1"/>
      <c r="H44" s="2"/>
      <c r="I44" s="2"/>
      <c r="J44" s="2"/>
      <c r="K44" s="2"/>
      <c r="M44" s="2"/>
    </row>
    <row r="45" spans="1:13" s="8" customFormat="1" ht="15.75" thickBot="1">
      <c r="A45" s="19"/>
      <c r="B45" s="56" t="s">
        <v>11</v>
      </c>
      <c r="C45" s="20"/>
      <c r="D45" s="32">
        <v>1947473</v>
      </c>
      <c r="E45" s="32">
        <v>1568809</v>
      </c>
      <c r="F45" s="1">
        <v>378664</v>
      </c>
      <c r="G45" s="2">
        <v>24.137036439745057</v>
      </c>
      <c r="H45" s="2"/>
      <c r="I45" s="32">
        <v>701984</v>
      </c>
      <c r="J45" s="32">
        <v>6801871</v>
      </c>
      <c r="K45" s="2">
        <v>-6099887</v>
      </c>
      <c r="L45" s="2">
        <v>-89.67954552504744</v>
      </c>
      <c r="M45" s="2"/>
    </row>
    <row r="46" spans="2:13" s="8" customFormat="1" ht="13.5" thickTop="1">
      <c r="B46" s="49"/>
      <c r="C46" s="4"/>
      <c r="D46" s="2"/>
      <c r="E46" s="2"/>
      <c r="F46" s="1"/>
      <c r="H46" s="2"/>
      <c r="I46" s="2"/>
      <c r="J46" s="2"/>
      <c r="K46" s="2"/>
      <c r="M46" s="2"/>
    </row>
    <row r="47" spans="2:13" s="8" customFormat="1" ht="15">
      <c r="B47" s="54" t="s">
        <v>112</v>
      </c>
      <c r="C47" s="4"/>
      <c r="D47" s="2"/>
      <c r="E47" s="2"/>
      <c r="F47" s="1"/>
      <c r="H47" s="2"/>
      <c r="I47" s="2"/>
      <c r="J47" s="2"/>
      <c r="K47" s="2"/>
      <c r="M47" s="2"/>
    </row>
    <row r="48" spans="2:13" s="8" customFormat="1" ht="12.75">
      <c r="B48" s="49" t="s">
        <v>192</v>
      </c>
      <c r="C48" s="4"/>
      <c r="D48" s="2"/>
      <c r="E48" s="2">
        <v>0</v>
      </c>
      <c r="F48" s="1"/>
      <c r="H48" s="2"/>
      <c r="I48" s="2"/>
      <c r="J48" s="2">
        <v>0</v>
      </c>
      <c r="K48" s="2"/>
      <c r="M48" s="2"/>
    </row>
    <row r="49" spans="2:13" s="8" customFormat="1" ht="12.75">
      <c r="B49" s="49"/>
      <c r="C49" s="4"/>
      <c r="D49" s="2">
        <v>0</v>
      </c>
      <c r="E49" s="2"/>
      <c r="F49" s="1"/>
      <c r="H49" s="2"/>
      <c r="I49" s="2"/>
      <c r="J49" s="2"/>
      <c r="K49" s="2"/>
      <c r="M49" s="2"/>
    </row>
    <row r="50" spans="2:13" s="8" customFormat="1" ht="12.75">
      <c r="B50" s="49"/>
      <c r="C50" s="4"/>
      <c r="D50" s="2"/>
      <c r="E50" s="2"/>
      <c r="F50" s="1"/>
      <c r="H50" s="2"/>
      <c r="I50" s="2"/>
      <c r="J50" s="2"/>
      <c r="K50" s="2"/>
      <c r="M50" s="2"/>
    </row>
    <row r="51" spans="2:13" s="8" customFormat="1" ht="12.75">
      <c r="B51" s="49" t="s">
        <v>193</v>
      </c>
      <c r="C51" s="4"/>
      <c r="D51" s="2"/>
      <c r="E51" s="2"/>
      <c r="F51" s="1"/>
      <c r="H51" s="2"/>
      <c r="I51" s="2"/>
      <c r="J51" s="2"/>
      <c r="K51" s="2"/>
      <c r="M51" s="2"/>
    </row>
    <row r="52" spans="2:13" s="8" customFormat="1" ht="12.75">
      <c r="B52" s="49" t="s">
        <v>191</v>
      </c>
      <c r="C52" s="4"/>
      <c r="D52" s="2">
        <v>0</v>
      </c>
      <c r="E52" s="2">
        <v>0</v>
      </c>
      <c r="F52" s="1"/>
      <c r="H52" s="2"/>
      <c r="I52" s="2">
        <v>0</v>
      </c>
      <c r="J52" s="2">
        <v>0</v>
      </c>
      <c r="K52" s="2"/>
      <c r="M52" s="2"/>
    </row>
    <row r="53" spans="2:13" s="8" customFormat="1" ht="12.75">
      <c r="B53" s="49"/>
      <c r="C53" s="4"/>
      <c r="D53" s="2"/>
      <c r="E53" s="2"/>
      <c r="F53" s="1"/>
      <c r="H53" s="2"/>
      <c r="I53" s="2"/>
      <c r="J53" s="2"/>
      <c r="K53" s="2"/>
      <c r="M53" s="2"/>
    </row>
    <row r="54" spans="2:13" s="8" customFormat="1" ht="12.75" hidden="1">
      <c r="B54" s="8" t="s">
        <v>85</v>
      </c>
      <c r="C54" s="4"/>
      <c r="D54" s="2">
        <v>0</v>
      </c>
      <c r="E54" s="2">
        <v>0</v>
      </c>
      <c r="F54" s="1"/>
      <c r="H54" s="2"/>
      <c r="I54" s="2">
        <v>0</v>
      </c>
      <c r="J54" s="2">
        <v>0</v>
      </c>
      <c r="K54" s="2"/>
      <c r="M54" s="2"/>
    </row>
    <row r="55" spans="3:13" s="8" customFormat="1" ht="12.75" hidden="1">
      <c r="C55" s="4"/>
      <c r="D55" s="2"/>
      <c r="E55" s="2"/>
      <c r="F55" s="1"/>
      <c r="H55" s="2"/>
      <c r="I55" s="2"/>
      <c r="J55" s="2"/>
      <c r="K55" s="2"/>
      <c r="M55" s="2"/>
    </row>
    <row r="56" spans="2:13" s="8" customFormat="1" ht="12.75" hidden="1">
      <c r="B56" s="50" t="s">
        <v>84</v>
      </c>
      <c r="C56" s="4"/>
      <c r="D56" s="2">
        <v>0</v>
      </c>
      <c r="E56" s="2">
        <v>0</v>
      </c>
      <c r="F56" s="1"/>
      <c r="H56" s="2"/>
      <c r="I56" s="2">
        <v>0</v>
      </c>
      <c r="J56" s="2">
        <v>0</v>
      </c>
      <c r="K56" s="2"/>
      <c r="M56" s="2"/>
    </row>
    <row r="57" spans="2:13" s="8" customFormat="1" ht="12.75" hidden="1">
      <c r="B57" s="50"/>
      <c r="C57" s="4"/>
      <c r="D57" s="2"/>
      <c r="E57" s="2"/>
      <c r="F57" s="1"/>
      <c r="H57" s="2"/>
      <c r="I57" s="2"/>
      <c r="J57" s="2"/>
      <c r="K57" s="2"/>
      <c r="M57" s="2"/>
    </row>
    <row r="58" spans="2:13" s="8" customFormat="1" ht="12.75" hidden="1">
      <c r="B58" s="49" t="s">
        <v>86</v>
      </c>
      <c r="C58" s="4"/>
      <c r="D58" s="2">
        <v>0</v>
      </c>
      <c r="E58" s="2">
        <v>0</v>
      </c>
      <c r="F58" s="1"/>
      <c r="H58" s="2"/>
      <c r="I58" s="2">
        <v>0</v>
      </c>
      <c r="J58" s="2">
        <v>0</v>
      </c>
      <c r="K58" s="2"/>
      <c r="M58" s="2"/>
    </row>
    <row r="59" spans="2:13" s="8" customFormat="1" ht="12.75" hidden="1">
      <c r="B59" s="49"/>
      <c r="C59" s="4"/>
      <c r="D59" s="2"/>
      <c r="E59" s="2"/>
      <c r="F59" s="1"/>
      <c r="H59" s="2"/>
      <c r="I59" s="2"/>
      <c r="J59" s="2"/>
      <c r="K59" s="2"/>
      <c r="M59" s="2"/>
    </row>
    <row r="60" spans="2:13" s="8" customFormat="1" ht="12.75" hidden="1">
      <c r="B60" s="49" t="s">
        <v>87</v>
      </c>
      <c r="C60" s="4"/>
      <c r="D60" s="2">
        <v>0</v>
      </c>
      <c r="E60" s="2">
        <v>0</v>
      </c>
      <c r="F60" s="1"/>
      <c r="H60" s="2"/>
      <c r="I60" s="2">
        <v>0</v>
      </c>
      <c r="J60" s="2">
        <v>0</v>
      </c>
      <c r="K60" s="2"/>
      <c r="M60" s="2"/>
    </row>
    <row r="61" spans="2:13" s="8" customFormat="1" ht="12.75" hidden="1">
      <c r="B61" s="49"/>
      <c r="C61" s="4"/>
      <c r="D61" s="2"/>
      <c r="E61" s="2"/>
      <c r="F61" s="1"/>
      <c r="H61" s="2"/>
      <c r="I61" s="2"/>
      <c r="J61" s="2"/>
      <c r="K61" s="2"/>
      <c r="M61" s="2"/>
    </row>
    <row r="62" spans="2:13" s="8" customFormat="1" ht="12.75" hidden="1">
      <c r="B62" s="49" t="s">
        <v>111</v>
      </c>
      <c r="C62" s="4"/>
      <c r="D62" s="2"/>
      <c r="E62" s="2"/>
      <c r="F62" s="1"/>
      <c r="H62" s="2"/>
      <c r="I62" s="2"/>
      <c r="J62" s="2"/>
      <c r="K62" s="2"/>
      <c r="M62" s="2"/>
    </row>
    <row r="63" spans="2:13" s="8" customFormat="1" ht="12.75" hidden="1">
      <c r="B63" s="49" t="s">
        <v>88</v>
      </c>
      <c r="C63" s="4"/>
      <c r="D63" s="2">
        <v>0</v>
      </c>
      <c r="E63" s="2">
        <v>0</v>
      </c>
      <c r="F63" s="1"/>
      <c r="H63" s="2"/>
      <c r="I63" s="2">
        <v>0</v>
      </c>
      <c r="J63" s="2">
        <v>0</v>
      </c>
      <c r="K63" s="2"/>
      <c r="M63" s="2"/>
    </row>
    <row r="64" spans="3:13" s="8" customFormat="1" ht="12.75" hidden="1">
      <c r="C64" s="4"/>
      <c r="D64" s="2"/>
      <c r="E64" s="2"/>
      <c r="F64" s="1"/>
      <c r="H64" s="2"/>
      <c r="I64" s="2"/>
      <c r="J64" s="2"/>
      <c r="K64" s="2"/>
      <c r="M64" s="2"/>
    </row>
    <row r="65" spans="2:13" s="8" customFormat="1" ht="15.75" thickBot="1">
      <c r="B65" s="54" t="s">
        <v>122</v>
      </c>
      <c r="C65" s="4"/>
      <c r="D65" s="6">
        <v>0</v>
      </c>
      <c r="E65" s="6">
        <v>0</v>
      </c>
      <c r="F65" s="1"/>
      <c r="H65" s="2"/>
      <c r="I65" s="6">
        <v>0</v>
      </c>
      <c r="J65" s="6">
        <v>0</v>
      </c>
      <c r="K65" s="2"/>
      <c r="M65" s="2"/>
    </row>
    <row r="66" spans="2:13" s="8" customFormat="1" ht="13.5" thickTop="1">
      <c r="B66" s="49"/>
      <c r="C66" s="4"/>
      <c r="D66" s="2"/>
      <c r="E66" s="2"/>
      <c r="F66" s="1"/>
      <c r="H66" s="2"/>
      <c r="I66" s="2"/>
      <c r="J66" s="2"/>
      <c r="K66" s="2"/>
      <c r="M66" s="2"/>
    </row>
    <row r="67" spans="2:13" s="8" customFormat="1" ht="15.75" thickBot="1">
      <c r="B67" s="54" t="s">
        <v>113</v>
      </c>
      <c r="C67" s="4"/>
      <c r="D67" s="53">
        <v>1947473</v>
      </c>
      <c r="E67" s="53">
        <v>1568809</v>
      </c>
      <c r="F67" s="1"/>
      <c r="G67" s="2"/>
      <c r="H67" s="2"/>
      <c r="I67" s="53">
        <v>701984</v>
      </c>
      <c r="J67" s="53">
        <v>6801871</v>
      </c>
      <c r="K67" s="2">
        <v>-6099887</v>
      </c>
      <c r="L67" s="2"/>
      <c r="M67" s="2"/>
    </row>
    <row r="68" spans="2:13" s="8" customFormat="1" ht="12.75">
      <c r="B68" s="49"/>
      <c r="C68" s="4"/>
      <c r="D68" s="2"/>
      <c r="E68" s="2"/>
      <c r="F68" s="1"/>
      <c r="H68" s="2"/>
      <c r="I68" s="2"/>
      <c r="J68" s="2"/>
      <c r="K68" s="2"/>
      <c r="M68" s="2"/>
    </row>
    <row r="69" spans="2:13" s="8" customFormat="1" ht="12.75">
      <c r="B69" s="49"/>
      <c r="C69" s="4"/>
      <c r="D69" s="2"/>
      <c r="E69" s="2"/>
      <c r="F69" s="1"/>
      <c r="H69" s="2"/>
      <c r="I69" s="2"/>
      <c r="J69" s="2"/>
      <c r="K69" s="2"/>
      <c r="M69" s="2"/>
    </row>
    <row r="70" spans="2:13" s="8" customFormat="1" ht="12.75">
      <c r="B70" s="49" t="s">
        <v>89</v>
      </c>
      <c r="D70" s="2"/>
      <c r="E70" s="2"/>
      <c r="F70" s="1"/>
      <c r="H70" s="2"/>
      <c r="I70" s="2"/>
      <c r="J70" s="2"/>
      <c r="K70" s="2"/>
      <c r="M70" s="2"/>
    </row>
    <row r="71" spans="2:14" s="8" customFormat="1" ht="12.75">
      <c r="B71" s="49" t="s">
        <v>90</v>
      </c>
      <c r="D71" s="2">
        <v>1946872</v>
      </c>
      <c r="E71" s="2">
        <v>1510370</v>
      </c>
      <c r="F71" s="1"/>
      <c r="G71" s="2"/>
      <c r="H71" s="2"/>
      <c r="I71" s="2">
        <v>724873</v>
      </c>
      <c r="J71" s="2">
        <v>6687115</v>
      </c>
      <c r="K71" s="2">
        <v>-5962242</v>
      </c>
      <c r="L71" s="2"/>
      <c r="M71" s="2"/>
      <c r="N71" s="12"/>
    </row>
    <row r="72" spans="2:13" s="8" customFormat="1" ht="12.75">
      <c r="B72" s="49" t="s">
        <v>91</v>
      </c>
      <c r="C72" s="4"/>
      <c r="D72" s="2">
        <v>601</v>
      </c>
      <c r="E72" s="2">
        <v>58439</v>
      </c>
      <c r="F72" s="1"/>
      <c r="G72" s="2"/>
      <c r="H72" s="2"/>
      <c r="I72" s="2">
        <v>-22889</v>
      </c>
      <c r="J72" s="2">
        <v>114756</v>
      </c>
      <c r="K72" s="2">
        <v>-137645</v>
      </c>
      <c r="L72" s="2"/>
      <c r="M72" s="2"/>
    </row>
    <row r="73" spans="2:13" s="8" customFormat="1" ht="12.75">
      <c r="B73" s="49"/>
      <c r="C73" s="4"/>
      <c r="D73" s="12"/>
      <c r="E73" s="2"/>
      <c r="F73" s="11"/>
      <c r="H73" s="11"/>
      <c r="J73" s="2">
        <v>0</v>
      </c>
      <c r="K73" s="2"/>
      <c r="M73" s="1"/>
    </row>
    <row r="74" spans="2:13" s="8" customFormat="1" ht="13.5" thickBot="1">
      <c r="B74" s="49"/>
      <c r="C74" s="4"/>
      <c r="D74" s="21">
        <v>1947473</v>
      </c>
      <c r="E74" s="21">
        <v>1568809</v>
      </c>
      <c r="F74" s="18"/>
      <c r="H74" s="18"/>
      <c r="I74" s="21">
        <v>701984</v>
      </c>
      <c r="J74" s="21">
        <v>6801871</v>
      </c>
      <c r="K74" s="2">
        <v>-6099887</v>
      </c>
      <c r="M74" s="1"/>
    </row>
    <row r="75" spans="2:13" s="8" customFormat="1" ht="13.5" thickTop="1">
      <c r="B75" s="49"/>
      <c r="C75" s="4"/>
      <c r="D75" s="18"/>
      <c r="E75" s="18"/>
      <c r="F75" s="18"/>
      <c r="H75" s="18"/>
      <c r="I75" s="18"/>
      <c r="J75" s="18"/>
      <c r="K75" s="2"/>
      <c r="M75" s="1"/>
    </row>
    <row r="76" spans="2:14" s="8" customFormat="1" ht="12.75">
      <c r="B76" s="49" t="s">
        <v>92</v>
      </c>
      <c r="D76" s="2"/>
      <c r="E76" s="2"/>
      <c r="F76" s="1"/>
      <c r="H76" s="2"/>
      <c r="I76" s="2"/>
      <c r="J76" s="2"/>
      <c r="K76" s="2"/>
      <c r="M76" s="2"/>
      <c r="N76" s="2"/>
    </row>
    <row r="77" spans="2:14" s="8" customFormat="1" ht="12.75">
      <c r="B77" s="49" t="s">
        <v>90</v>
      </c>
      <c r="D77" s="2">
        <v>1946872</v>
      </c>
      <c r="E77" s="2">
        <v>1510370</v>
      </c>
      <c r="F77" s="1"/>
      <c r="G77" s="2"/>
      <c r="H77" s="2"/>
      <c r="I77" s="2">
        <v>724873</v>
      </c>
      <c r="J77" s="2">
        <v>6687115</v>
      </c>
      <c r="K77" s="2">
        <v>-5962242</v>
      </c>
      <c r="L77" s="2"/>
      <c r="M77" s="2"/>
      <c r="N77" s="2"/>
    </row>
    <row r="78" spans="2:14" s="8" customFormat="1" ht="12.75">
      <c r="B78" s="49" t="s">
        <v>91</v>
      </c>
      <c r="C78" s="4"/>
      <c r="D78" s="2">
        <v>601</v>
      </c>
      <c r="E78" s="2">
        <v>58439</v>
      </c>
      <c r="F78" s="1"/>
      <c r="G78" s="2"/>
      <c r="H78" s="2"/>
      <c r="I78" s="2">
        <v>-22889</v>
      </c>
      <c r="J78" s="2">
        <v>114756</v>
      </c>
      <c r="K78" s="2">
        <v>-137645</v>
      </c>
      <c r="L78" s="2"/>
      <c r="M78" s="2"/>
      <c r="N78" s="2"/>
    </row>
    <row r="79" spans="2:14" s="8" customFormat="1" ht="12.75">
      <c r="B79" s="49"/>
      <c r="C79" s="4"/>
      <c r="D79" s="12"/>
      <c r="F79" s="11"/>
      <c r="H79" s="11"/>
      <c r="K79" s="2"/>
      <c r="M79" s="1"/>
      <c r="N79" s="2"/>
    </row>
    <row r="80" spans="2:14" s="8" customFormat="1" ht="13.5" thickBot="1">
      <c r="B80" s="49"/>
      <c r="C80" s="4"/>
      <c r="D80" s="21">
        <v>1947473</v>
      </c>
      <c r="E80" s="21">
        <v>1568809</v>
      </c>
      <c r="F80" s="1"/>
      <c r="G80" s="2"/>
      <c r="H80" s="18"/>
      <c r="I80" s="21">
        <v>701984</v>
      </c>
      <c r="J80" s="21">
        <v>6801871</v>
      </c>
      <c r="K80" s="2">
        <v>-6099887</v>
      </c>
      <c r="L80" s="2"/>
      <c r="M80" s="1"/>
      <c r="N80" s="2"/>
    </row>
    <row r="81" spans="2:14" s="8" customFormat="1" ht="13.5" thickTop="1">
      <c r="B81" s="49" t="s">
        <v>50</v>
      </c>
      <c r="C81" s="2"/>
      <c r="D81" s="2"/>
      <c r="E81" s="2"/>
      <c r="F81" s="1"/>
      <c r="H81" s="1"/>
      <c r="I81" s="2"/>
      <c r="J81" s="2"/>
      <c r="K81" s="1"/>
      <c r="M81" s="2"/>
      <c r="N81" s="2"/>
    </row>
    <row r="82" spans="2:14" s="8" customFormat="1" ht="13.5" thickBot="1">
      <c r="B82" s="49" t="s">
        <v>51</v>
      </c>
      <c r="C82" s="2"/>
      <c r="D82" s="48">
        <v>1.3169921050636717</v>
      </c>
      <c r="E82" s="48">
        <v>1.0217134797382765</v>
      </c>
      <c r="F82" s="1"/>
      <c r="G82" s="2"/>
      <c r="H82" s="1"/>
      <c r="I82" s="48">
        <v>0.4903517119635081</v>
      </c>
      <c r="J82" s="48">
        <v>4.523603842806747</v>
      </c>
      <c r="K82" s="1"/>
      <c r="L82" s="2"/>
      <c r="M82" s="2"/>
      <c r="N82" s="2"/>
    </row>
    <row r="83" spans="2:14" s="8" customFormat="1" ht="13.5" thickTop="1">
      <c r="B83" s="49"/>
      <c r="C83" s="2"/>
      <c r="D83" s="4"/>
      <c r="E83" s="4"/>
      <c r="F83" s="1"/>
      <c r="H83" s="1"/>
      <c r="I83" s="4"/>
      <c r="J83" s="4"/>
      <c r="K83" s="1"/>
      <c r="M83" s="2"/>
      <c r="N83" s="2"/>
    </row>
    <row r="84" spans="2:14" s="8" customFormat="1" ht="13.5" thickBot="1">
      <c r="B84" s="49" t="s">
        <v>52</v>
      </c>
      <c r="C84" s="2"/>
      <c r="D84" s="68">
        <v>1.3169921050636717</v>
      </c>
      <c r="E84" s="68">
        <v>1.0217134797382765</v>
      </c>
      <c r="F84" s="1"/>
      <c r="G84" s="2"/>
      <c r="H84" s="1"/>
      <c r="I84" s="68">
        <v>0.4903517119635081</v>
      </c>
      <c r="J84" s="68">
        <v>4.523603842806747</v>
      </c>
      <c r="K84" s="1"/>
      <c r="M84" s="2"/>
      <c r="N84" s="11"/>
    </row>
    <row r="85" spans="2:14" s="8" customFormat="1" ht="13.5" thickTop="1">
      <c r="B85" s="49"/>
      <c r="C85" s="2"/>
      <c r="D85" s="4"/>
      <c r="E85" s="4"/>
      <c r="F85" s="1"/>
      <c r="H85" s="1"/>
      <c r="I85" s="4"/>
      <c r="J85" s="4"/>
      <c r="K85" s="1"/>
      <c r="M85" s="2"/>
      <c r="N85" s="11"/>
    </row>
    <row r="86" spans="2:14" s="8" customFormat="1" ht="12.75">
      <c r="B86" s="49"/>
      <c r="C86" s="2"/>
      <c r="D86" s="4"/>
      <c r="E86" s="4"/>
      <c r="F86" s="4"/>
      <c r="H86" s="4"/>
      <c r="I86" s="4"/>
      <c r="J86" s="4"/>
      <c r="K86" s="4"/>
      <c r="M86" s="2"/>
      <c r="N86" s="11"/>
    </row>
    <row r="87" spans="2:13" s="8" customFormat="1" ht="12.75">
      <c r="B87" s="49" t="s">
        <v>121</v>
      </c>
      <c r="C87" s="2"/>
      <c r="D87" s="2"/>
      <c r="E87" s="2"/>
      <c r="F87" s="2"/>
      <c r="H87" s="2"/>
      <c r="I87" s="2"/>
      <c r="J87" s="2"/>
      <c r="K87" s="2"/>
      <c r="M87" s="2"/>
    </row>
    <row r="88" spans="2:13" s="8" customFormat="1" ht="12.75">
      <c r="B88" s="2" t="s">
        <v>213</v>
      </c>
      <c r="C88" s="2"/>
      <c r="D88" s="2"/>
      <c r="E88" s="2"/>
      <c r="F88" s="2"/>
      <c r="H88" s="2"/>
      <c r="I88" s="2"/>
      <c r="J88" s="2"/>
      <c r="K88" s="2"/>
      <c r="M88" s="2"/>
    </row>
    <row r="89" spans="2:13" s="8" customFormat="1" ht="12.75">
      <c r="B89" s="49"/>
      <c r="C89" s="2"/>
      <c r="D89" s="2"/>
      <c r="E89" s="2"/>
      <c r="F89" s="2"/>
      <c r="H89" s="2"/>
      <c r="I89" s="2"/>
      <c r="J89" s="2"/>
      <c r="K89" s="2"/>
      <c r="M89" s="2"/>
    </row>
    <row r="90" spans="1:11" ht="12.75">
      <c r="A90" s="31"/>
      <c r="B90" s="51"/>
      <c r="C90" s="31"/>
      <c r="D90" s="1"/>
      <c r="E90" s="1"/>
      <c r="F90" s="1"/>
      <c r="H90" s="31"/>
      <c r="I90" s="31"/>
      <c r="J90" s="31"/>
      <c r="K90" s="31"/>
    </row>
    <row r="91" spans="1:13" ht="12.75">
      <c r="A91" s="31"/>
      <c r="B91" s="52"/>
      <c r="C91" s="31"/>
      <c r="D91" s="1"/>
      <c r="E91" s="1"/>
      <c r="F91" s="1"/>
      <c r="H91" s="31"/>
      <c r="I91" s="1"/>
      <c r="J91" s="1"/>
      <c r="K91" s="1"/>
      <c r="M91" s="31"/>
    </row>
    <row r="92" spans="1:13" ht="12.75">
      <c r="A92" s="31"/>
      <c r="B92" s="51"/>
      <c r="C92" s="31"/>
      <c r="D92" s="1"/>
      <c r="E92" s="1"/>
      <c r="F92" s="1"/>
      <c r="H92" s="31"/>
      <c r="I92" s="1"/>
      <c r="J92" s="1"/>
      <c r="K92" s="1"/>
      <c r="M92" s="31"/>
    </row>
    <row r="93" spans="1:12" ht="12.75">
      <c r="A93" s="31"/>
      <c r="B93" s="51"/>
      <c r="C93" s="31"/>
      <c r="D93" s="1"/>
      <c r="E93" s="1"/>
      <c r="F93" s="1"/>
      <c r="G93" s="1"/>
      <c r="H93" s="31"/>
      <c r="I93" s="1"/>
      <c r="J93" s="1"/>
      <c r="K93" s="1"/>
      <c r="L93" s="1"/>
    </row>
    <row r="94" spans="1:12" ht="12.75">
      <c r="A94" s="31"/>
      <c r="B94" s="51"/>
      <c r="C94" s="31"/>
      <c r="D94" s="1"/>
      <c r="E94" s="1"/>
      <c r="F94" s="1"/>
      <c r="G94" s="1"/>
      <c r="H94" s="31"/>
      <c r="I94" s="1"/>
      <c r="J94" s="1"/>
      <c r="K94" s="1"/>
      <c r="L94" s="1"/>
    </row>
    <row r="95" spans="1:12" ht="12.75">
      <c r="A95" s="31"/>
      <c r="B95" s="51"/>
      <c r="C95" s="31"/>
      <c r="D95" s="1"/>
      <c r="E95" s="1"/>
      <c r="F95" s="1"/>
      <c r="G95" s="1"/>
      <c r="H95" s="31"/>
      <c r="I95" s="1"/>
      <c r="J95" s="1"/>
      <c r="K95" s="1"/>
      <c r="L95" s="1"/>
    </row>
    <row r="96" spans="1:12" ht="12.75">
      <c r="A96" s="31"/>
      <c r="B96" s="51"/>
      <c r="C96" s="31"/>
      <c r="D96" s="1"/>
      <c r="E96" s="1"/>
      <c r="F96" s="1"/>
      <c r="G96" s="1"/>
      <c r="H96" s="31"/>
      <c r="I96" s="1"/>
      <c r="J96" s="1"/>
      <c r="K96" s="1"/>
      <c r="L96" s="1"/>
    </row>
    <row r="97" spans="1:12" ht="12.75">
      <c r="A97" s="31"/>
      <c r="B97" s="51"/>
      <c r="C97" s="31"/>
      <c r="D97" s="1"/>
      <c r="E97" s="1"/>
      <c r="F97" s="1"/>
      <c r="G97" s="1"/>
      <c r="H97" s="31"/>
      <c r="I97" s="1"/>
      <c r="J97" s="1"/>
      <c r="K97" s="1"/>
      <c r="L97" s="1"/>
    </row>
    <row r="98" spans="1:12" ht="12.75">
      <c r="A98" s="31"/>
      <c r="B98" s="51"/>
      <c r="C98" s="31"/>
      <c r="D98" s="18"/>
      <c r="E98" s="1"/>
      <c r="F98" s="1"/>
      <c r="G98" s="18"/>
      <c r="H98" s="31"/>
      <c r="I98" s="18"/>
      <c r="J98" s="1"/>
      <c r="K98" s="1"/>
      <c r="L98" s="18"/>
    </row>
    <row r="99" spans="2:12" ht="12.75">
      <c r="B99" s="51"/>
      <c r="D99" s="1"/>
      <c r="E99" s="2"/>
      <c r="F99" s="2"/>
      <c r="G99" s="1"/>
      <c r="I99" s="1"/>
      <c r="L99" s="1"/>
    </row>
    <row r="100" ht="12.75">
      <c r="B100" s="49"/>
    </row>
    <row r="101" spans="2:4" ht="12.75">
      <c r="B101" s="49"/>
      <c r="D101" s="34"/>
    </row>
    <row r="102" spans="2:4" ht="12.75">
      <c r="B102" s="49"/>
      <c r="D102" s="34"/>
    </row>
    <row r="103" spans="2:4" ht="12.75">
      <c r="B103" s="49"/>
      <c r="D103" s="34"/>
    </row>
    <row r="104" spans="2:4" ht="12.75">
      <c r="B104" s="49"/>
      <c r="D104" s="34"/>
    </row>
    <row r="105" spans="2:4" ht="12.75">
      <c r="B105" s="49"/>
      <c r="D105" s="34"/>
    </row>
    <row r="106" spans="2:4" ht="12.75">
      <c r="B106" s="49"/>
      <c r="D106" s="34"/>
    </row>
    <row r="107" spans="2:4" ht="12.75">
      <c r="B107" s="49"/>
      <c r="D107" s="34"/>
    </row>
    <row r="108" spans="2:4" ht="12.75">
      <c r="B108" s="49"/>
      <c r="D108" s="34"/>
    </row>
    <row r="109" spans="2:4" ht="12.75">
      <c r="B109" s="49"/>
      <c r="D109" s="34"/>
    </row>
    <row r="110" spans="2:4" ht="12.75">
      <c r="B110" s="49"/>
      <c r="D110" s="34"/>
    </row>
    <row r="111" spans="2:4" ht="12.75">
      <c r="B111" s="49"/>
      <c r="D111" s="34"/>
    </row>
    <row r="112" spans="2:4" ht="12.75">
      <c r="B112" s="49"/>
      <c r="D112" s="34"/>
    </row>
    <row r="113" spans="2:4" ht="12.75">
      <c r="B113" s="49"/>
      <c r="D113" s="34"/>
    </row>
    <row r="114" spans="2:4" ht="12.75">
      <c r="B114" s="49"/>
      <c r="D114" s="34"/>
    </row>
    <row r="115" spans="2:4" ht="12.75">
      <c r="B115" s="49"/>
      <c r="D115" s="34"/>
    </row>
    <row r="116" spans="2:4" ht="12.75">
      <c r="B116" s="49"/>
      <c r="D116" s="34"/>
    </row>
    <row r="117" spans="2:4" ht="12.75">
      <c r="B117" s="49"/>
      <c r="D117" s="34"/>
    </row>
    <row r="118" spans="2:4" ht="12.75">
      <c r="B118" s="49"/>
      <c r="D118" s="34"/>
    </row>
    <row r="119" spans="2:4" ht="12.75">
      <c r="B119" s="49"/>
      <c r="D119" s="34"/>
    </row>
    <row r="120" spans="2:4" ht="12.75">
      <c r="B120" s="49"/>
      <c r="D120" s="34"/>
    </row>
    <row r="121" spans="2:4" ht="12.75">
      <c r="B121" s="49"/>
      <c r="D121" s="34"/>
    </row>
    <row r="122" spans="2:4" ht="12.75">
      <c r="B122" s="49"/>
      <c r="D122" s="34"/>
    </row>
    <row r="123" spans="2:4" ht="12.75">
      <c r="B123" s="49"/>
      <c r="D123" s="34"/>
    </row>
    <row r="124" spans="2:4" ht="12.75">
      <c r="B124" s="49"/>
      <c r="D124" s="33"/>
    </row>
    <row r="125" spans="2:4" ht="12.75">
      <c r="B125" s="4"/>
      <c r="D125" s="33"/>
    </row>
    <row r="126" spans="2:4" ht="12.75">
      <c r="B126" s="4"/>
      <c r="D126" s="33"/>
    </row>
    <row r="127" ht="12.75">
      <c r="B127" s="4"/>
    </row>
    <row r="128" ht="12.75">
      <c r="B128" s="4"/>
    </row>
  </sheetData>
  <mergeCells count="2">
    <mergeCell ref="D5:G5"/>
    <mergeCell ref="I5:L5"/>
  </mergeCells>
  <printOptions horizontalCentered="1"/>
  <pageMargins left="0.25" right="0.25" top="0.590551181102362" bottom="0.590551181102362" header="0.511811023622047" footer="0.511811023622047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1.5" style="37" customWidth="1"/>
    <col min="2" max="2" width="60.33203125" style="37" customWidth="1"/>
    <col min="3" max="3" width="18.66015625" style="37" bestFit="1" customWidth="1"/>
    <col min="4" max="4" width="1.0078125" style="37" customWidth="1"/>
    <col min="5" max="5" width="16.66015625" style="37" bestFit="1" customWidth="1"/>
    <col min="6" max="6" width="1.171875" style="37" customWidth="1"/>
    <col min="7" max="7" width="19.5" style="37" bestFit="1" customWidth="1"/>
    <col min="8" max="8" width="1.0078125" style="37" customWidth="1"/>
    <col min="9" max="9" width="18.83203125" style="37" bestFit="1" customWidth="1"/>
    <col min="10" max="10" width="1.171875" style="37" customWidth="1"/>
    <col min="11" max="11" width="17" style="37" bestFit="1" customWidth="1"/>
    <col min="12" max="12" width="1.171875" style="37" customWidth="1"/>
    <col min="13" max="13" width="18.66015625" style="37" bestFit="1" customWidth="1"/>
    <col min="14" max="14" width="22.66015625" style="37" bestFit="1" customWidth="1"/>
    <col min="15" max="16384" width="9.33203125" style="37" customWidth="1"/>
  </cols>
  <sheetData>
    <row r="1" spans="1:17" ht="14.25">
      <c r="A1" s="36" t="s">
        <v>117</v>
      </c>
      <c r="B1" s="36" t="s">
        <v>27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4.25">
      <c r="A2" s="36"/>
      <c r="B2" s="36" t="s">
        <v>17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4.25">
      <c r="A3" s="36"/>
      <c r="B3" s="36" t="s">
        <v>225</v>
      </c>
      <c r="C3" s="36"/>
      <c r="D3" s="41"/>
      <c r="E3" s="36"/>
      <c r="F3" s="41"/>
      <c r="G3" s="36"/>
      <c r="H3" s="41"/>
      <c r="I3" s="36"/>
      <c r="J3" s="41"/>
      <c r="K3" s="36"/>
      <c r="L3" s="41"/>
      <c r="M3" s="36"/>
      <c r="N3" s="36"/>
      <c r="O3" s="36"/>
      <c r="P3" s="36"/>
      <c r="Q3" s="36"/>
    </row>
    <row r="4" spans="1:17" ht="14.25">
      <c r="A4" s="36"/>
      <c r="B4" s="36"/>
      <c r="C4" s="74" t="s">
        <v>100</v>
      </c>
      <c r="D4" s="41"/>
      <c r="E4" s="36"/>
      <c r="F4" s="41"/>
      <c r="G4" s="36"/>
      <c r="H4" s="41"/>
      <c r="I4" s="36"/>
      <c r="J4" s="41"/>
      <c r="K4" s="36"/>
      <c r="L4" s="41"/>
      <c r="M4" s="36"/>
      <c r="N4" s="36"/>
      <c r="O4" s="36"/>
      <c r="P4" s="36"/>
      <c r="Q4" s="36"/>
    </row>
    <row r="5" spans="1:17" ht="14.25">
      <c r="A5" s="36"/>
      <c r="B5" s="36"/>
      <c r="C5" s="38" t="s">
        <v>12</v>
      </c>
      <c r="D5" s="75"/>
      <c r="E5" s="38" t="s">
        <v>93</v>
      </c>
      <c r="F5" s="75"/>
      <c r="G5" s="38" t="s">
        <v>14</v>
      </c>
      <c r="H5" s="75"/>
      <c r="I5" s="38" t="s">
        <v>16</v>
      </c>
      <c r="J5" s="75"/>
      <c r="K5" s="38" t="s">
        <v>95</v>
      </c>
      <c r="L5" s="75"/>
      <c r="M5" s="38" t="s">
        <v>16</v>
      </c>
      <c r="N5" s="36"/>
      <c r="O5" s="36"/>
      <c r="P5" s="36"/>
      <c r="Q5" s="36"/>
    </row>
    <row r="6" spans="1:17" ht="14.25">
      <c r="A6" s="36"/>
      <c r="B6" s="36"/>
      <c r="C6" s="38" t="s">
        <v>13</v>
      </c>
      <c r="D6" s="75"/>
      <c r="E6" s="38" t="s">
        <v>94</v>
      </c>
      <c r="F6" s="75"/>
      <c r="G6" s="38" t="s">
        <v>127</v>
      </c>
      <c r="H6" s="75"/>
      <c r="I6" s="38"/>
      <c r="J6" s="75"/>
      <c r="K6" s="38" t="s">
        <v>96</v>
      </c>
      <c r="L6" s="75"/>
      <c r="M6" s="38" t="s">
        <v>39</v>
      </c>
      <c r="N6" s="36"/>
      <c r="O6" s="36"/>
      <c r="P6" s="36"/>
      <c r="Q6" s="36"/>
    </row>
    <row r="7" spans="1:17" ht="14.25">
      <c r="A7" s="36"/>
      <c r="B7" s="36"/>
      <c r="C7" s="38"/>
      <c r="D7" s="75"/>
      <c r="E7" s="38"/>
      <c r="F7" s="75"/>
      <c r="G7" s="38"/>
      <c r="H7" s="75"/>
      <c r="I7" s="38"/>
      <c r="J7" s="75"/>
      <c r="K7" s="38" t="s">
        <v>97</v>
      </c>
      <c r="L7" s="75"/>
      <c r="M7" s="38"/>
      <c r="N7" s="36"/>
      <c r="O7" s="36"/>
      <c r="P7" s="36"/>
      <c r="Q7" s="36"/>
    </row>
    <row r="8" spans="1:17" ht="14.25">
      <c r="A8" s="36"/>
      <c r="B8" s="78"/>
      <c r="C8" s="76" t="s">
        <v>8</v>
      </c>
      <c r="D8" s="41"/>
      <c r="E8" s="76" t="s">
        <v>8</v>
      </c>
      <c r="F8" s="41"/>
      <c r="G8" s="76" t="s">
        <v>8</v>
      </c>
      <c r="H8" s="41"/>
      <c r="I8" s="76" t="s">
        <v>8</v>
      </c>
      <c r="J8" s="41"/>
      <c r="K8" s="76" t="s">
        <v>8</v>
      </c>
      <c r="L8" s="41"/>
      <c r="M8" s="76" t="s">
        <v>8</v>
      </c>
      <c r="N8" s="36"/>
      <c r="O8" s="36"/>
      <c r="P8" s="36"/>
      <c r="Q8" s="36"/>
    </row>
    <row r="9" spans="1:17" ht="14.25">
      <c r="A9" s="36"/>
      <c r="B9" s="36" t="s">
        <v>214</v>
      </c>
      <c r="C9" s="77">
        <v>153228000</v>
      </c>
      <c r="D9" s="79"/>
      <c r="E9" s="77">
        <v>3135255</v>
      </c>
      <c r="F9" s="79"/>
      <c r="G9" s="42">
        <v>114717825</v>
      </c>
      <c r="H9" s="44"/>
      <c r="I9" s="77">
        <v>271081080</v>
      </c>
      <c r="J9" s="44"/>
      <c r="K9" s="42">
        <v>1079300</v>
      </c>
      <c r="L9" s="79"/>
      <c r="M9" s="77">
        <f>+I9+K9</f>
        <v>272160380</v>
      </c>
      <c r="N9" s="36"/>
      <c r="O9" s="36"/>
      <c r="P9" s="36"/>
      <c r="Q9" s="36"/>
    </row>
    <row r="10" spans="1:17" ht="14.25">
      <c r="A10" s="36"/>
      <c r="B10" s="36"/>
      <c r="C10" s="42"/>
      <c r="D10" s="44"/>
      <c r="E10" s="42"/>
      <c r="F10" s="44"/>
      <c r="G10" s="42"/>
      <c r="H10" s="44"/>
      <c r="I10" s="42"/>
      <c r="J10" s="44"/>
      <c r="K10" s="42"/>
      <c r="L10" s="44"/>
      <c r="M10" s="42"/>
      <c r="N10" s="36"/>
      <c r="O10" s="36"/>
      <c r="P10" s="36"/>
      <c r="Q10" s="36"/>
    </row>
    <row r="11" spans="1:17" ht="14.25">
      <c r="A11" s="36"/>
      <c r="B11" s="36" t="s">
        <v>200</v>
      </c>
      <c r="C11" s="42"/>
      <c r="D11" s="44"/>
      <c r="E11" s="42"/>
      <c r="F11" s="44"/>
      <c r="G11" s="42"/>
      <c r="H11" s="44"/>
      <c r="I11" s="42"/>
      <c r="J11" s="44"/>
      <c r="K11" s="42"/>
      <c r="L11" s="44"/>
      <c r="M11" s="42"/>
      <c r="N11" s="36"/>
      <c r="O11" s="36"/>
      <c r="P11" s="36"/>
      <c r="Q11" s="36"/>
    </row>
    <row r="12" spans="1:17" ht="14.25">
      <c r="A12" s="36"/>
      <c r="B12" s="36"/>
      <c r="C12" s="42"/>
      <c r="D12" s="44"/>
      <c r="E12" s="42"/>
      <c r="F12" s="44"/>
      <c r="G12" s="42"/>
      <c r="H12" s="44"/>
      <c r="I12" s="42"/>
      <c r="J12" s="44"/>
      <c r="K12" s="42"/>
      <c r="L12" s="44"/>
      <c r="M12" s="42"/>
      <c r="N12" s="36"/>
      <c r="O12" s="36"/>
      <c r="P12" s="36"/>
      <c r="Q12" s="36"/>
    </row>
    <row r="13" spans="1:17" ht="14.25">
      <c r="A13" s="36"/>
      <c r="B13" s="36" t="s">
        <v>109</v>
      </c>
      <c r="C13" s="42"/>
      <c r="D13" s="44"/>
      <c r="E13" s="42"/>
      <c r="F13" s="44"/>
      <c r="G13" s="42"/>
      <c r="H13" s="44"/>
      <c r="I13" s="42">
        <f>SUM(C13:H13)</f>
        <v>0</v>
      </c>
      <c r="J13" s="44"/>
      <c r="K13" s="42"/>
      <c r="L13" s="44"/>
      <c r="M13" s="77">
        <f>+I13+K13</f>
        <v>0</v>
      </c>
      <c r="N13" s="36"/>
      <c r="O13" s="36"/>
      <c r="P13" s="36"/>
      <c r="Q13" s="36"/>
    </row>
    <row r="14" spans="1:17" ht="14.25">
      <c r="A14" s="36"/>
      <c r="B14" s="36"/>
      <c r="C14" s="42"/>
      <c r="D14" s="44"/>
      <c r="E14" s="42"/>
      <c r="F14" s="44"/>
      <c r="G14" s="42"/>
      <c r="H14" s="44"/>
      <c r="I14" s="42"/>
      <c r="J14" s="44"/>
      <c r="K14" s="42"/>
      <c r="L14" s="44"/>
      <c r="M14" s="42"/>
      <c r="N14" s="36"/>
      <c r="O14" s="36"/>
      <c r="P14" s="36"/>
      <c r="Q14" s="36"/>
    </row>
    <row r="15" spans="1:17" ht="14.25">
      <c r="A15" s="36"/>
      <c r="B15" s="36" t="s">
        <v>98</v>
      </c>
      <c r="C15" s="42"/>
      <c r="D15" s="44"/>
      <c r="E15" s="42"/>
      <c r="F15" s="44"/>
      <c r="G15" s="42"/>
      <c r="H15" s="44"/>
      <c r="I15" s="42"/>
      <c r="J15" s="44"/>
      <c r="K15" s="42"/>
      <c r="L15" s="44"/>
      <c r="M15" s="42"/>
      <c r="N15" s="36"/>
      <c r="O15" s="36"/>
      <c r="P15" s="36"/>
      <c r="Q15" s="36"/>
    </row>
    <row r="16" spans="1:17" ht="14.25">
      <c r="A16" s="36"/>
      <c r="B16" s="36"/>
      <c r="C16" s="42"/>
      <c r="D16" s="44"/>
      <c r="E16" s="42"/>
      <c r="F16" s="44"/>
      <c r="G16" s="42"/>
      <c r="H16" s="44"/>
      <c r="I16" s="42"/>
      <c r="J16" s="44"/>
      <c r="K16" s="42"/>
      <c r="L16" s="44"/>
      <c r="M16" s="42"/>
      <c r="N16" s="36"/>
      <c r="O16" s="36"/>
      <c r="P16" s="36"/>
      <c r="Q16" s="36"/>
    </row>
    <row r="17" spans="2:13" s="36" customFormat="1" ht="14.25">
      <c r="B17" s="36" t="s">
        <v>217</v>
      </c>
      <c r="C17" s="42"/>
      <c r="D17" s="44"/>
      <c r="E17" s="42"/>
      <c r="F17" s="44"/>
      <c r="G17" s="42">
        <v>724873</v>
      </c>
      <c r="H17" s="44"/>
      <c r="I17" s="42">
        <f>SUM(C17:H17)</f>
        <v>724873</v>
      </c>
      <c r="J17" s="44"/>
      <c r="K17" s="42">
        <v>-22889</v>
      </c>
      <c r="L17" s="44"/>
      <c r="M17" s="77">
        <f>+I17+K17</f>
        <v>701984</v>
      </c>
    </row>
    <row r="18" spans="1:17" ht="14.25">
      <c r="A18" s="36"/>
      <c r="B18" s="36"/>
      <c r="C18" s="42"/>
      <c r="D18" s="44"/>
      <c r="E18" s="42"/>
      <c r="F18" s="44"/>
      <c r="G18" s="42"/>
      <c r="H18" s="44"/>
      <c r="I18" s="42"/>
      <c r="J18" s="44"/>
      <c r="K18" s="42"/>
      <c r="L18" s="44"/>
      <c r="M18" s="42"/>
      <c r="N18" s="36"/>
      <c r="O18" s="36"/>
      <c r="P18" s="36"/>
      <c r="Q18" s="36"/>
    </row>
    <row r="19" spans="1:17" ht="15" thickBot="1">
      <c r="A19" s="36"/>
      <c r="B19" s="36" t="s">
        <v>223</v>
      </c>
      <c r="C19" s="46">
        <f>SUM(C9:C18)</f>
        <v>153228000</v>
      </c>
      <c r="D19" s="46"/>
      <c r="E19" s="46">
        <f>SUM(E9:E18)</f>
        <v>3135255</v>
      </c>
      <c r="F19" s="44"/>
      <c r="G19" s="46">
        <f>SUM(G9:G18)</f>
        <v>115442698</v>
      </c>
      <c r="H19" s="44"/>
      <c r="I19" s="46">
        <f>SUM(I9:I18)</f>
        <v>271805953</v>
      </c>
      <c r="J19" s="44"/>
      <c r="K19" s="46">
        <f>SUM(K9:K18)</f>
        <v>1056411</v>
      </c>
      <c r="L19" s="44"/>
      <c r="M19" s="46">
        <f>SUM(M9:M18)</f>
        <v>272862364</v>
      </c>
      <c r="N19" s="36"/>
      <c r="O19" s="36"/>
      <c r="P19" s="36"/>
      <c r="Q19" s="36"/>
    </row>
    <row r="20" spans="1:17" ht="15" thickTop="1">
      <c r="A20" s="36"/>
      <c r="B20" s="36" t="s">
        <v>119</v>
      </c>
      <c r="C20" s="36"/>
      <c r="D20" s="41"/>
      <c r="E20" s="36"/>
      <c r="F20" s="41"/>
      <c r="G20" s="47"/>
      <c r="H20" s="41"/>
      <c r="I20" s="36"/>
      <c r="J20" s="41"/>
      <c r="K20" s="72"/>
      <c r="L20" s="41"/>
      <c r="M20" s="47"/>
      <c r="N20" s="36"/>
      <c r="O20" s="36"/>
      <c r="P20" s="36"/>
      <c r="Q20" s="36"/>
    </row>
    <row r="21" spans="1:17" ht="14.25">
      <c r="A21" s="36"/>
      <c r="B21" s="36"/>
      <c r="C21" s="36"/>
      <c r="D21" s="41"/>
      <c r="E21" s="36"/>
      <c r="F21" s="41"/>
      <c r="G21" s="42"/>
      <c r="H21" s="44"/>
      <c r="I21" s="42"/>
      <c r="J21" s="44"/>
      <c r="K21" s="42"/>
      <c r="L21" s="44"/>
      <c r="M21" s="77"/>
      <c r="N21" s="36"/>
      <c r="O21" s="36"/>
      <c r="P21" s="36"/>
      <c r="Q21" s="36"/>
    </row>
    <row r="22" spans="1:17" ht="14.25">
      <c r="A22" s="36"/>
      <c r="B22" s="36"/>
      <c r="C22" s="47"/>
      <c r="D22" s="41"/>
      <c r="E22" s="36"/>
      <c r="F22" s="41"/>
      <c r="G22" s="47"/>
      <c r="H22" s="41"/>
      <c r="I22" s="47"/>
      <c r="J22" s="41"/>
      <c r="K22" s="47"/>
      <c r="L22" s="41"/>
      <c r="M22" s="47"/>
      <c r="N22" s="36"/>
      <c r="O22" s="36"/>
      <c r="P22" s="36"/>
      <c r="Q22" s="36"/>
    </row>
    <row r="23" spans="1:17" ht="14.25">
      <c r="A23" s="36"/>
      <c r="B23" s="36" t="s">
        <v>126</v>
      </c>
      <c r="C23" s="36"/>
      <c r="D23" s="41"/>
      <c r="E23" s="36"/>
      <c r="F23" s="41"/>
      <c r="G23" s="36"/>
      <c r="H23" s="41"/>
      <c r="I23" s="36"/>
      <c r="J23" s="41"/>
      <c r="K23" s="36"/>
      <c r="L23" s="41"/>
      <c r="M23" s="36"/>
      <c r="N23" s="36"/>
      <c r="O23" s="36"/>
      <c r="P23" s="36"/>
      <c r="Q23" s="36"/>
    </row>
    <row r="24" spans="1:17" ht="14.25">
      <c r="A24" s="36"/>
      <c r="B24" s="36" t="s">
        <v>216</v>
      </c>
      <c r="C24" s="36"/>
      <c r="D24" s="41"/>
      <c r="E24" s="36"/>
      <c r="F24" s="41"/>
      <c r="G24" s="36"/>
      <c r="H24" s="41"/>
      <c r="I24" s="36"/>
      <c r="J24" s="41"/>
      <c r="K24" s="36"/>
      <c r="L24" s="41"/>
      <c r="M24" s="36"/>
      <c r="N24" s="36"/>
      <c r="O24" s="36"/>
      <c r="P24" s="36"/>
      <c r="Q24" s="36"/>
    </row>
    <row r="25" spans="1:16" ht="14.25">
      <c r="A25" s="36"/>
      <c r="B25" s="36"/>
      <c r="C25" s="74" t="s">
        <v>100</v>
      </c>
      <c r="D25" s="41"/>
      <c r="E25" s="36"/>
      <c r="F25" s="41"/>
      <c r="G25" s="36"/>
      <c r="H25" s="41"/>
      <c r="I25" s="36"/>
      <c r="J25" s="41"/>
      <c r="K25" s="36"/>
      <c r="L25" s="41"/>
      <c r="M25" s="36"/>
      <c r="N25" s="36"/>
      <c r="O25" s="36"/>
      <c r="P25" s="36"/>
    </row>
    <row r="26" spans="1:16" ht="14.25">
      <c r="A26" s="36"/>
      <c r="B26" s="36"/>
      <c r="C26" s="38" t="s">
        <v>12</v>
      </c>
      <c r="D26" s="75"/>
      <c r="E26" s="38" t="s">
        <v>93</v>
      </c>
      <c r="F26" s="75"/>
      <c r="G26" s="38" t="s">
        <v>14</v>
      </c>
      <c r="H26" s="75"/>
      <c r="I26" s="38" t="s">
        <v>16</v>
      </c>
      <c r="J26" s="75"/>
      <c r="K26" s="38" t="s">
        <v>95</v>
      </c>
      <c r="L26" s="75"/>
      <c r="M26" s="38" t="s">
        <v>16</v>
      </c>
      <c r="N26" s="36"/>
      <c r="O26" s="36"/>
      <c r="P26" s="36"/>
    </row>
    <row r="27" spans="1:16" ht="14.25">
      <c r="A27" s="36"/>
      <c r="B27" s="36"/>
      <c r="C27" s="38" t="s">
        <v>13</v>
      </c>
      <c r="D27" s="75"/>
      <c r="E27" s="38" t="s">
        <v>94</v>
      </c>
      <c r="F27" s="75"/>
      <c r="G27" s="38" t="s">
        <v>15</v>
      </c>
      <c r="H27" s="75"/>
      <c r="I27" s="38"/>
      <c r="J27" s="75"/>
      <c r="K27" s="38" t="s">
        <v>96</v>
      </c>
      <c r="L27" s="75"/>
      <c r="M27" s="38" t="s">
        <v>39</v>
      </c>
      <c r="N27" s="36"/>
      <c r="O27" s="36"/>
      <c r="P27" s="36"/>
    </row>
    <row r="28" spans="1:16" ht="14.25">
      <c r="A28" s="36"/>
      <c r="B28" s="36"/>
      <c r="C28" s="38"/>
      <c r="D28" s="75"/>
      <c r="E28" s="38"/>
      <c r="F28" s="75"/>
      <c r="G28" s="38"/>
      <c r="H28" s="75"/>
      <c r="I28" s="38"/>
      <c r="J28" s="75"/>
      <c r="K28" s="38" t="s">
        <v>97</v>
      </c>
      <c r="L28" s="75"/>
      <c r="M28" s="38"/>
      <c r="N28" s="42"/>
      <c r="O28" s="36"/>
      <c r="P28" s="36"/>
    </row>
    <row r="29" spans="1:16" ht="14.25">
      <c r="A29" s="36"/>
      <c r="B29" s="36"/>
      <c r="C29" s="76" t="s">
        <v>8</v>
      </c>
      <c r="D29" s="41"/>
      <c r="E29" s="76" t="s">
        <v>8</v>
      </c>
      <c r="F29" s="41"/>
      <c r="G29" s="76" t="s">
        <v>8</v>
      </c>
      <c r="H29" s="41"/>
      <c r="I29" s="76" t="s">
        <v>8</v>
      </c>
      <c r="J29" s="41"/>
      <c r="K29" s="76" t="s">
        <v>8</v>
      </c>
      <c r="L29" s="41"/>
      <c r="M29" s="76" t="s">
        <v>8</v>
      </c>
      <c r="N29" s="42"/>
      <c r="O29" s="36"/>
      <c r="P29" s="36"/>
    </row>
    <row r="30" spans="1:16" ht="14.25">
      <c r="A30" s="36"/>
      <c r="B30" s="36" t="s">
        <v>212</v>
      </c>
      <c r="C30" s="77">
        <v>153228000</v>
      </c>
      <c r="D30" s="79"/>
      <c r="E30" s="77">
        <v>2986855</v>
      </c>
      <c r="F30" s="79"/>
      <c r="G30" s="42">
        <v>108232165</v>
      </c>
      <c r="H30" s="44"/>
      <c r="I30" s="77">
        <f>SUM(C30:H30)</f>
        <v>264447020</v>
      </c>
      <c r="J30" s="44"/>
      <c r="K30" s="42">
        <v>991724</v>
      </c>
      <c r="L30" s="79"/>
      <c r="M30" s="77">
        <f>+I30+K30</f>
        <v>265438744</v>
      </c>
      <c r="N30" s="42"/>
      <c r="O30" s="36"/>
      <c r="P30" s="36"/>
    </row>
    <row r="31" spans="1:16" ht="14.25">
      <c r="A31" s="36"/>
      <c r="B31" s="36"/>
      <c r="C31" s="77"/>
      <c r="D31" s="79"/>
      <c r="E31" s="77"/>
      <c r="F31" s="79"/>
      <c r="G31" s="42"/>
      <c r="H31" s="44"/>
      <c r="I31" s="77"/>
      <c r="J31" s="44"/>
      <c r="K31" s="42"/>
      <c r="L31" s="79"/>
      <c r="M31" s="77"/>
      <c r="N31" s="42"/>
      <c r="O31" s="36"/>
      <c r="P31" s="36"/>
    </row>
    <row r="32" spans="1:16" ht="14.25">
      <c r="A32" s="36"/>
      <c r="B32" s="36"/>
      <c r="C32" s="77"/>
      <c r="D32" s="79"/>
      <c r="E32" s="77"/>
      <c r="F32" s="79"/>
      <c r="G32" s="42"/>
      <c r="H32" s="44"/>
      <c r="I32" s="77"/>
      <c r="J32" s="44"/>
      <c r="K32" s="42"/>
      <c r="L32" s="79"/>
      <c r="M32" s="77"/>
      <c r="N32" s="42"/>
      <c r="O32" s="36"/>
      <c r="P32" s="36"/>
    </row>
    <row r="33" spans="1:16" ht="14.25">
      <c r="A33" s="36"/>
      <c r="B33" s="36" t="s">
        <v>109</v>
      </c>
      <c r="C33" s="42"/>
      <c r="D33" s="42"/>
      <c r="E33" s="42">
        <v>-157000</v>
      </c>
      <c r="F33" s="42"/>
      <c r="G33" s="42"/>
      <c r="H33" s="42"/>
      <c r="I33" s="42">
        <f>SUM(C33:H33)</f>
        <v>-157000</v>
      </c>
      <c r="J33" s="42"/>
      <c r="K33" s="42"/>
      <c r="L33" s="42"/>
      <c r="M33" s="77">
        <f>+I33+K33</f>
        <v>-157000</v>
      </c>
      <c r="N33" s="42"/>
      <c r="O33" s="42"/>
      <c r="P33" s="36"/>
    </row>
    <row r="34" spans="1:16" ht="14.25">
      <c r="A34" s="36"/>
      <c r="B34" s="36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36"/>
    </row>
    <row r="35" spans="1:16" ht="14.25">
      <c r="A35" s="36"/>
      <c r="B35" s="36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36"/>
    </row>
    <row r="36" spans="1:16" ht="14.25">
      <c r="A36" s="36"/>
      <c r="B36" s="36" t="s">
        <v>185</v>
      </c>
      <c r="C36" s="42"/>
      <c r="D36" s="44"/>
      <c r="E36" s="42"/>
      <c r="F36" s="44"/>
      <c r="G36" s="42">
        <v>5847170</v>
      </c>
      <c r="H36" s="44"/>
      <c r="I36" s="42">
        <f>SUM(C36:H36)</f>
        <v>5847170</v>
      </c>
      <c r="J36" s="44"/>
      <c r="K36" s="42">
        <v>114756</v>
      </c>
      <c r="L36" s="44"/>
      <c r="M36" s="77">
        <f>+I36+K36</f>
        <v>5961926</v>
      </c>
      <c r="N36" s="42"/>
      <c r="O36" s="36"/>
      <c r="P36" s="36"/>
    </row>
    <row r="37" spans="1:16" ht="14.25">
      <c r="A37" s="36"/>
      <c r="B37" s="36"/>
      <c r="C37" s="43"/>
      <c r="D37" s="44"/>
      <c r="E37" s="43"/>
      <c r="F37" s="44"/>
      <c r="G37" s="43"/>
      <c r="H37" s="44"/>
      <c r="I37" s="43"/>
      <c r="J37" s="44"/>
      <c r="K37" s="43"/>
      <c r="L37" s="44"/>
      <c r="M37" s="43"/>
      <c r="N37" s="42"/>
      <c r="O37" s="36"/>
      <c r="P37" s="36"/>
    </row>
    <row r="38" spans="1:16" ht="15" thickBot="1">
      <c r="A38" s="36"/>
      <c r="B38" s="36" t="s">
        <v>221</v>
      </c>
      <c r="C38" s="46">
        <f>SUM(C30:C37)</f>
        <v>153228000</v>
      </c>
      <c r="D38" s="44"/>
      <c r="E38" s="46">
        <f>SUM(E30:E37)</f>
        <v>2829855</v>
      </c>
      <c r="F38" s="44"/>
      <c r="G38" s="46">
        <f>SUM(G30:G37)</f>
        <v>114079335</v>
      </c>
      <c r="H38" s="44"/>
      <c r="I38" s="46">
        <f>SUM(I30:I37)</f>
        <v>270137190</v>
      </c>
      <c r="J38" s="44"/>
      <c r="K38" s="46">
        <f>SUM(K30:K37)</f>
        <v>1106480</v>
      </c>
      <c r="L38" s="44"/>
      <c r="M38" s="46">
        <f>SUM(M30:M37)</f>
        <v>271243670</v>
      </c>
      <c r="N38" s="42"/>
      <c r="O38" s="36"/>
      <c r="P38" s="36"/>
    </row>
    <row r="39" spans="1:16" ht="15" thickTop="1">
      <c r="A39" s="36"/>
      <c r="B39" s="36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36"/>
      <c r="P39" s="36"/>
    </row>
    <row r="40" spans="1:16" ht="14.25">
      <c r="A40" s="36"/>
      <c r="B40" s="36" t="s">
        <v>119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36"/>
      <c r="P40" s="36"/>
    </row>
    <row r="41" spans="1:16" ht="14.25">
      <c r="A41" s="36"/>
      <c r="B41" s="36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36"/>
      <c r="P41" s="36"/>
    </row>
    <row r="42" spans="1:16" ht="14.25">
      <c r="A42" s="36"/>
      <c r="B42" s="42" t="s">
        <v>99</v>
      </c>
      <c r="C42" s="36"/>
      <c r="D42" s="41"/>
      <c r="E42" s="36"/>
      <c r="F42" s="41"/>
      <c r="G42" s="36"/>
      <c r="H42" s="41"/>
      <c r="I42" s="47"/>
      <c r="J42" s="41"/>
      <c r="K42" s="42"/>
      <c r="L42" s="41"/>
      <c r="M42" s="42"/>
      <c r="N42" s="42"/>
      <c r="O42" s="36"/>
      <c r="P42" s="36"/>
    </row>
    <row r="43" spans="1:16" ht="14.25">
      <c r="A43" s="36"/>
      <c r="B43" s="42" t="str">
        <f>+PL!B88</f>
        <v>with the Audited Financial Statements for the year ended 31 December 2019)</v>
      </c>
      <c r="C43" s="36"/>
      <c r="D43" s="41"/>
      <c r="E43" s="36"/>
      <c r="F43" s="41"/>
      <c r="G43" s="36"/>
      <c r="H43" s="41"/>
      <c r="I43" s="36"/>
      <c r="J43" s="41"/>
      <c r="K43" s="42"/>
      <c r="L43" s="41"/>
      <c r="M43" s="42"/>
      <c r="N43" s="36"/>
      <c r="O43" s="36"/>
      <c r="P43" s="36"/>
    </row>
    <row r="44" spans="1:16" ht="14.25">
      <c r="A44" s="36"/>
      <c r="B44" s="36"/>
      <c r="C44" s="36"/>
      <c r="D44" s="41"/>
      <c r="E44" s="36"/>
      <c r="F44" s="41"/>
      <c r="G44" s="36"/>
      <c r="H44" s="41"/>
      <c r="I44" s="36"/>
      <c r="J44" s="41"/>
      <c r="K44" s="42"/>
      <c r="L44" s="41"/>
      <c r="M44" s="42"/>
      <c r="N44" s="47"/>
      <c r="O44" s="36"/>
      <c r="P44" s="36"/>
    </row>
    <row r="45" spans="1:13" ht="14.25">
      <c r="A45" s="36"/>
      <c r="B45" s="78" t="s">
        <v>106</v>
      </c>
      <c r="C45" s="36"/>
      <c r="D45" s="41"/>
      <c r="E45" s="36"/>
      <c r="F45" s="41"/>
      <c r="G45" s="38" t="s">
        <v>107</v>
      </c>
      <c r="H45" s="41"/>
      <c r="I45" s="38" t="s">
        <v>107</v>
      </c>
      <c r="J45" s="41"/>
      <c r="K45" s="42"/>
      <c r="L45" s="41"/>
      <c r="M45" s="42"/>
    </row>
    <row r="46" spans="1:13" ht="14.25">
      <c r="A46" s="36"/>
      <c r="B46" s="78"/>
      <c r="C46" s="36"/>
      <c r="D46" s="41"/>
      <c r="E46" s="36"/>
      <c r="F46" s="41"/>
      <c r="G46" s="38" t="s">
        <v>108</v>
      </c>
      <c r="H46" s="41"/>
      <c r="I46" s="38" t="s">
        <v>108</v>
      </c>
      <c r="J46" s="41"/>
      <c r="K46" s="42"/>
      <c r="L46" s="41"/>
      <c r="M46" s="42"/>
    </row>
    <row r="47" spans="1:13" ht="14.25">
      <c r="A47" s="36"/>
      <c r="B47" s="36"/>
      <c r="C47" s="36"/>
      <c r="D47" s="41"/>
      <c r="E47" s="36"/>
      <c r="F47" s="41"/>
      <c r="G47" s="80" t="s">
        <v>222</v>
      </c>
      <c r="H47" s="80"/>
      <c r="I47" s="80" t="s">
        <v>220</v>
      </c>
      <c r="J47" s="41"/>
      <c r="K47" s="42"/>
      <c r="L47" s="41"/>
      <c r="M47" s="42"/>
    </row>
    <row r="48" spans="1:13" ht="14.25">
      <c r="A48" s="36"/>
      <c r="B48" s="36" t="s">
        <v>101</v>
      </c>
      <c r="C48" s="36"/>
      <c r="D48" s="41"/>
      <c r="E48" s="36"/>
      <c r="F48" s="41"/>
      <c r="G48" s="42"/>
      <c r="H48" s="44"/>
      <c r="I48" s="42"/>
      <c r="J48" s="41"/>
      <c r="K48" s="42"/>
      <c r="L48" s="41"/>
      <c r="M48" s="42"/>
    </row>
    <row r="49" spans="1:13" ht="14.25">
      <c r="A49" s="36"/>
      <c r="B49" s="36" t="s">
        <v>102</v>
      </c>
      <c r="C49" s="36"/>
      <c r="D49" s="41"/>
      <c r="E49" s="36"/>
      <c r="F49" s="41"/>
      <c r="G49" s="42">
        <v>3135255</v>
      </c>
      <c r="H49" s="44"/>
      <c r="I49" s="42">
        <v>2829855</v>
      </c>
      <c r="J49" s="41"/>
      <c r="K49" s="42"/>
      <c r="L49" s="41"/>
      <c r="M49" s="42"/>
    </row>
    <row r="50" spans="1:13" ht="14.25">
      <c r="A50" s="36"/>
      <c r="B50" s="36" t="s">
        <v>103</v>
      </c>
      <c r="C50" s="36"/>
      <c r="D50" s="41"/>
      <c r="E50" s="36"/>
      <c r="F50" s="41"/>
      <c r="G50" s="42"/>
      <c r="H50" s="44"/>
      <c r="I50" s="42"/>
      <c r="J50" s="41"/>
      <c r="K50" s="42"/>
      <c r="L50" s="41"/>
      <c r="M50" s="42"/>
    </row>
    <row r="51" spans="1:13" ht="14.25">
      <c r="A51" s="36"/>
      <c r="B51" s="36" t="s">
        <v>104</v>
      </c>
      <c r="C51" s="36"/>
      <c r="D51" s="41"/>
      <c r="E51" s="36"/>
      <c r="F51" s="41"/>
      <c r="G51" s="42"/>
      <c r="H51" s="44"/>
      <c r="I51" s="42"/>
      <c r="J51" s="41"/>
      <c r="K51" s="42"/>
      <c r="L51" s="41"/>
      <c r="M51" s="42"/>
    </row>
    <row r="52" spans="1:13" ht="14.25">
      <c r="A52" s="36"/>
      <c r="B52" s="36" t="s">
        <v>105</v>
      </c>
      <c r="C52" s="36"/>
      <c r="D52" s="41"/>
      <c r="E52" s="36"/>
      <c r="F52" s="41"/>
      <c r="G52" s="42"/>
      <c r="H52" s="44"/>
      <c r="I52" s="42"/>
      <c r="J52" s="41"/>
      <c r="K52" s="42"/>
      <c r="L52" s="41"/>
      <c r="M52" s="42"/>
    </row>
    <row r="53" spans="1:13" ht="14.25">
      <c r="A53" s="36"/>
      <c r="B53" s="36"/>
      <c r="C53" s="36"/>
      <c r="D53" s="41"/>
      <c r="E53" s="36"/>
      <c r="F53" s="41"/>
      <c r="G53" s="45">
        <f>SUM(G48:G52)</f>
        <v>3135255</v>
      </c>
      <c r="H53" s="44"/>
      <c r="I53" s="45">
        <f>SUM(I48:I52)</f>
        <v>2829855</v>
      </c>
      <c r="J53" s="41"/>
      <c r="K53" s="42"/>
      <c r="L53" s="41"/>
      <c r="M53" s="42"/>
    </row>
    <row r="54" spans="1:13" ht="14.25">
      <c r="A54" s="36"/>
      <c r="B54" s="36"/>
      <c r="C54" s="36"/>
      <c r="D54" s="41"/>
      <c r="E54" s="36"/>
      <c r="F54" s="41"/>
      <c r="G54" s="36"/>
      <c r="H54" s="41"/>
      <c r="I54" s="36"/>
      <c r="J54" s="41"/>
      <c r="K54" s="42"/>
      <c r="L54" s="41"/>
      <c r="M54" s="42"/>
    </row>
    <row r="55" spans="1:13" ht="14.25">
      <c r="A55" s="36"/>
      <c r="B55" s="36"/>
      <c r="C55" s="36"/>
      <c r="D55" s="41"/>
      <c r="E55" s="36"/>
      <c r="F55" s="41"/>
      <c r="G55" s="36"/>
      <c r="H55" s="41"/>
      <c r="I55" s="36"/>
      <c r="J55" s="41"/>
      <c r="K55" s="42"/>
      <c r="L55" s="41"/>
      <c r="M55" s="42"/>
    </row>
    <row r="56" spans="1:13" ht="14.25">
      <c r="A56" s="36"/>
      <c r="B56" s="36"/>
      <c r="C56" s="36"/>
      <c r="D56" s="41"/>
      <c r="E56" s="36"/>
      <c r="F56" s="41"/>
      <c r="G56" s="36"/>
      <c r="H56" s="41"/>
      <c r="I56" s="36"/>
      <c r="J56" s="41"/>
      <c r="K56" s="42"/>
      <c r="L56" s="41"/>
      <c r="M56" s="42"/>
    </row>
    <row r="57" spans="1:13" ht="14.25">
      <c r="A57" s="36"/>
      <c r="B57" s="36"/>
      <c r="C57" s="36"/>
      <c r="D57" s="41"/>
      <c r="E57" s="36"/>
      <c r="F57" s="41"/>
      <c r="G57" s="36"/>
      <c r="H57" s="41"/>
      <c r="I57" s="36"/>
      <c r="J57" s="41"/>
      <c r="K57" s="42"/>
      <c r="L57" s="41"/>
      <c r="M57" s="42"/>
    </row>
    <row r="58" spans="4:13" ht="14.25">
      <c r="D58" s="40"/>
      <c r="F58" s="40"/>
      <c r="H58" s="40"/>
      <c r="J58" s="40"/>
      <c r="K58" s="39"/>
      <c r="L58" s="40"/>
      <c r="M58" s="39"/>
    </row>
    <row r="59" spans="4:12" ht="14.25">
      <c r="D59" s="40"/>
      <c r="F59" s="40"/>
      <c r="H59" s="40"/>
      <c r="J59" s="40"/>
      <c r="L59" s="40"/>
    </row>
    <row r="60" spans="4:12" ht="14.25">
      <c r="D60" s="40"/>
      <c r="F60" s="40"/>
      <c r="H60" s="40"/>
      <c r="J60" s="40"/>
      <c r="L60" s="40"/>
    </row>
    <row r="61" spans="4:12" ht="14.25">
      <c r="D61" s="40"/>
      <c r="F61" s="40"/>
      <c r="H61" s="40"/>
      <c r="J61" s="40"/>
      <c r="L61" s="40"/>
    </row>
    <row r="62" spans="4:12" ht="14.25">
      <c r="D62" s="40"/>
      <c r="F62" s="40"/>
      <c r="H62" s="40"/>
      <c r="J62" s="40"/>
      <c r="L62" s="40"/>
    </row>
    <row r="63" spans="4:12" ht="14.25">
      <c r="D63" s="40"/>
      <c r="F63" s="40"/>
      <c r="H63" s="40"/>
      <c r="J63" s="40"/>
      <c r="L63" s="40"/>
    </row>
    <row r="64" spans="4:12" ht="14.25">
      <c r="D64" s="40"/>
      <c r="F64" s="40"/>
      <c r="H64" s="40"/>
      <c r="J64" s="40"/>
      <c r="L64" s="40"/>
    </row>
    <row r="65" spans="4:12" ht="14.25">
      <c r="D65" s="40"/>
      <c r="F65" s="40"/>
      <c r="H65" s="40"/>
      <c r="J65" s="40"/>
      <c r="L65" s="40"/>
    </row>
    <row r="66" spans="4:12" ht="14.25">
      <c r="D66" s="40"/>
      <c r="F66" s="40"/>
      <c r="H66" s="40"/>
      <c r="J66" s="40"/>
      <c r="L66" s="40"/>
    </row>
    <row r="67" spans="4:12" ht="14.25">
      <c r="D67" s="40"/>
      <c r="F67" s="40"/>
      <c r="H67" s="40"/>
      <c r="J67" s="40"/>
      <c r="L67" s="40"/>
    </row>
    <row r="68" spans="4:12" ht="14.25">
      <c r="D68" s="40"/>
      <c r="F68" s="40"/>
      <c r="H68" s="40"/>
      <c r="J68" s="40"/>
      <c r="L68" s="40"/>
    </row>
    <row r="69" spans="4:12" ht="14.25">
      <c r="D69" s="40"/>
      <c r="F69" s="40"/>
      <c r="H69" s="40"/>
      <c r="J69" s="40"/>
      <c r="L69" s="40"/>
    </row>
    <row r="70" spans="4:12" ht="14.25">
      <c r="D70" s="40"/>
      <c r="F70" s="40"/>
      <c r="H70" s="40"/>
      <c r="J70" s="40"/>
      <c r="L70" s="40"/>
    </row>
    <row r="71" spans="4:12" ht="14.25">
      <c r="D71" s="40"/>
      <c r="F71" s="40"/>
      <c r="H71" s="40"/>
      <c r="J71" s="40"/>
      <c r="L71" s="40"/>
    </row>
    <row r="72" spans="4:12" ht="14.25">
      <c r="D72" s="40"/>
      <c r="F72" s="40"/>
      <c r="H72" s="40"/>
      <c r="J72" s="40"/>
      <c r="L72" s="40"/>
    </row>
  </sheetData>
  <printOptions/>
  <pageMargins left="0.984251968503937" right="0.984251968503937" top="0.5" bottom="0.5" header="0.511811023622047" footer="0.511811023622047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6"/>
  <sheetViews>
    <sheetView zoomScale="90" zoomScaleNormal="90" workbookViewId="0" topLeftCell="A1">
      <selection activeCell="A1" sqref="A1"/>
    </sheetView>
  </sheetViews>
  <sheetFormatPr defaultColWidth="9.33203125" defaultRowHeight="12.75"/>
  <cols>
    <col min="1" max="1" width="2.83203125" style="36" customWidth="1"/>
    <col min="2" max="2" width="64.16015625" style="36" customWidth="1"/>
    <col min="3" max="3" width="26" style="36" bestFit="1" customWidth="1"/>
    <col min="4" max="4" width="22.16015625" style="36" bestFit="1" customWidth="1"/>
    <col min="5" max="5" width="28.33203125" style="36" bestFit="1" customWidth="1"/>
    <col min="6" max="6" width="17.33203125" style="36" bestFit="1" customWidth="1"/>
    <col min="7" max="7" width="28.33203125" style="36" bestFit="1" customWidth="1"/>
    <col min="8" max="8" width="20.16015625" style="36" bestFit="1" customWidth="1"/>
    <col min="9" max="16384" width="9.33203125" style="36" customWidth="1"/>
  </cols>
  <sheetData>
    <row r="1" spans="1:8" ht="15">
      <c r="A1" s="16" t="s">
        <v>27</v>
      </c>
      <c r="C1" s="38" t="s">
        <v>151</v>
      </c>
      <c r="D1" s="38" t="s">
        <v>152</v>
      </c>
      <c r="E1" s="41"/>
      <c r="F1" s="41"/>
      <c r="G1" s="41"/>
      <c r="H1" s="41"/>
    </row>
    <row r="2" spans="1:9" ht="15">
      <c r="A2" s="16" t="s">
        <v>153</v>
      </c>
      <c r="C2" s="38"/>
      <c r="D2" s="38" t="s">
        <v>154</v>
      </c>
      <c r="E2" s="41"/>
      <c r="F2" s="41"/>
      <c r="G2" s="41"/>
      <c r="H2" s="41"/>
      <c r="I2" s="41"/>
    </row>
    <row r="3" spans="1:9" ht="15">
      <c r="A3" s="16" t="str">
        <f>+PL!A3</f>
        <v>FOR THE QUARTER ENDED 30 SEPTEMBER 2020</v>
      </c>
      <c r="C3" s="38"/>
      <c r="D3" s="38" t="s">
        <v>155</v>
      </c>
      <c r="E3" s="41"/>
      <c r="F3" s="41"/>
      <c r="G3" s="41"/>
      <c r="H3" s="41"/>
      <c r="I3" s="41"/>
    </row>
    <row r="4" spans="3:9" ht="14.25">
      <c r="C4" s="38"/>
      <c r="D4" s="38"/>
      <c r="E4" s="41"/>
      <c r="F4" s="41"/>
      <c r="G4" s="41"/>
      <c r="H4" s="41"/>
      <c r="I4" s="41"/>
    </row>
    <row r="5" spans="3:9" ht="14.25">
      <c r="C5" s="86" t="s">
        <v>222</v>
      </c>
      <c r="D5" s="86" t="s">
        <v>220</v>
      </c>
      <c r="E5" s="41"/>
      <c r="F5" s="41"/>
      <c r="G5" s="41"/>
      <c r="H5" s="41"/>
      <c r="I5" s="41"/>
    </row>
    <row r="6" spans="3:9" ht="14.25">
      <c r="C6" s="38" t="s">
        <v>8</v>
      </c>
      <c r="D6" s="38" t="s">
        <v>8</v>
      </c>
      <c r="E6" s="41"/>
      <c r="F6" s="41"/>
      <c r="G6" s="41"/>
      <c r="H6" s="41"/>
      <c r="I6" s="41"/>
    </row>
    <row r="7" spans="5:9" ht="14.25">
      <c r="E7" s="41"/>
      <c r="F7" s="41"/>
      <c r="G7" s="41"/>
      <c r="H7" s="41"/>
      <c r="I7" s="41"/>
    </row>
    <row r="8" spans="1:9" ht="15">
      <c r="A8" s="96"/>
      <c r="B8" s="55" t="s">
        <v>156</v>
      </c>
      <c r="C8" s="42">
        <v>1813375</v>
      </c>
      <c r="D8" s="42">
        <v>10797492</v>
      </c>
      <c r="E8" s="90"/>
      <c r="F8" s="90"/>
      <c r="G8" s="90"/>
      <c r="H8" s="44"/>
      <c r="I8" s="41"/>
    </row>
    <row r="9" spans="1:9" ht="14.25">
      <c r="A9" s="97"/>
      <c r="B9" s="71"/>
      <c r="C9" s="42"/>
      <c r="D9" s="42"/>
      <c r="E9" s="90"/>
      <c r="F9" s="90"/>
      <c r="G9" s="90"/>
      <c r="H9" s="44"/>
      <c r="I9" s="41"/>
    </row>
    <row r="10" spans="1:9" ht="14.25">
      <c r="A10" s="97"/>
      <c r="B10" s="71"/>
      <c r="C10" s="42"/>
      <c r="D10" s="42"/>
      <c r="E10" s="90"/>
      <c r="F10" s="90"/>
      <c r="G10" s="90"/>
      <c r="H10" s="44"/>
      <c r="I10" s="41"/>
    </row>
    <row r="11" spans="1:9" ht="14.25">
      <c r="A11" s="98"/>
      <c r="B11" s="72" t="s">
        <v>157</v>
      </c>
      <c r="C11" s="42"/>
      <c r="D11" s="42"/>
      <c r="E11" s="90"/>
      <c r="F11" s="90"/>
      <c r="G11" s="90"/>
      <c r="H11" s="44"/>
      <c r="I11" s="41"/>
    </row>
    <row r="12" spans="1:9" ht="14.25">
      <c r="A12" s="98"/>
      <c r="B12" s="4" t="s">
        <v>158</v>
      </c>
      <c r="C12" s="42">
        <v>0</v>
      </c>
      <c r="D12" s="42">
        <v>54171</v>
      </c>
      <c r="E12" s="90"/>
      <c r="F12" s="90"/>
      <c r="G12" s="90"/>
      <c r="H12" s="44"/>
      <c r="I12" s="41"/>
    </row>
    <row r="13" spans="1:9" ht="14.25">
      <c r="A13" s="99"/>
      <c r="B13" s="62" t="s">
        <v>159</v>
      </c>
      <c r="C13" s="42"/>
      <c r="D13" s="42"/>
      <c r="E13" s="90"/>
      <c r="F13" s="90"/>
      <c r="G13" s="90"/>
      <c r="H13" s="44"/>
      <c r="I13" s="41"/>
    </row>
    <row r="14" spans="1:9" ht="14.25">
      <c r="A14" s="100"/>
      <c r="B14" s="63" t="s">
        <v>160</v>
      </c>
      <c r="C14" s="42">
        <v>3102771</v>
      </c>
      <c r="D14" s="42">
        <v>3028691</v>
      </c>
      <c r="E14" s="90"/>
      <c r="F14" s="90"/>
      <c r="G14" s="90"/>
      <c r="H14" s="44"/>
      <c r="I14" s="41"/>
    </row>
    <row r="15" spans="1:9" ht="14.25">
      <c r="A15" s="100"/>
      <c r="B15" s="63" t="s">
        <v>161</v>
      </c>
      <c r="C15" s="42"/>
      <c r="D15" s="42"/>
      <c r="E15" s="90"/>
      <c r="F15" s="90"/>
      <c r="G15" s="90"/>
      <c r="H15" s="44"/>
      <c r="I15" s="41"/>
    </row>
    <row r="16" spans="1:9" ht="14.25">
      <c r="A16" s="101"/>
      <c r="B16" s="64" t="s">
        <v>129</v>
      </c>
      <c r="C16" s="42">
        <v>52134</v>
      </c>
      <c r="D16" s="42">
        <v>50</v>
      </c>
      <c r="E16" s="90"/>
      <c r="F16" s="90"/>
      <c r="G16" s="90"/>
      <c r="H16" s="44"/>
      <c r="I16" s="41"/>
    </row>
    <row r="17" spans="1:9" ht="14.25">
      <c r="A17" s="101"/>
      <c r="B17" s="64" t="s">
        <v>130</v>
      </c>
      <c r="C17" s="42">
        <v>0</v>
      </c>
      <c r="D17" s="42">
        <v>2259</v>
      </c>
      <c r="E17" s="90"/>
      <c r="F17" s="90"/>
      <c r="G17" s="90"/>
      <c r="H17" s="44"/>
      <c r="I17" s="41"/>
    </row>
    <row r="18" spans="1:9" ht="14.25">
      <c r="A18" s="102"/>
      <c r="B18" s="65" t="s">
        <v>162</v>
      </c>
      <c r="C18" s="42"/>
      <c r="D18" s="42"/>
      <c r="E18" s="90"/>
      <c r="F18" s="90"/>
      <c r="G18" s="90"/>
      <c r="H18" s="44"/>
      <c r="I18" s="41"/>
    </row>
    <row r="19" spans="1:9" ht="14.25">
      <c r="A19" s="100"/>
      <c r="B19" s="63" t="s">
        <v>160</v>
      </c>
      <c r="C19" s="42"/>
      <c r="D19" s="42">
        <v>0</v>
      </c>
      <c r="E19" s="90"/>
      <c r="F19" s="90"/>
      <c r="G19" s="90"/>
      <c r="H19" s="44"/>
      <c r="I19" s="41"/>
    </row>
    <row r="20" spans="1:9" ht="14.25">
      <c r="A20" s="100"/>
      <c r="B20" s="63" t="s">
        <v>163</v>
      </c>
      <c r="C20" s="42"/>
      <c r="D20" s="42"/>
      <c r="E20" s="90"/>
      <c r="F20" s="90"/>
      <c r="G20" s="90"/>
      <c r="H20" s="44"/>
      <c r="I20" s="41"/>
    </row>
    <row r="21" spans="1:9" ht="14.25">
      <c r="A21" s="98"/>
      <c r="B21" s="2" t="s">
        <v>206</v>
      </c>
      <c r="C21" s="42"/>
      <c r="D21" s="42"/>
      <c r="E21" s="90"/>
      <c r="F21" s="90"/>
      <c r="G21" s="90"/>
      <c r="H21" s="44"/>
      <c r="I21" s="41"/>
    </row>
    <row r="22" spans="1:9" ht="14.25">
      <c r="A22" s="103"/>
      <c r="B22" s="2" t="s">
        <v>205</v>
      </c>
      <c r="C22" s="42">
        <v>-80000</v>
      </c>
      <c r="D22" s="42">
        <v>0</v>
      </c>
      <c r="E22" s="90"/>
      <c r="F22" s="90"/>
      <c r="G22" s="90"/>
      <c r="H22" s="44"/>
      <c r="I22" s="41"/>
    </row>
    <row r="23" spans="1:9" ht="14.25">
      <c r="A23" s="101"/>
      <c r="B23" s="64" t="s">
        <v>164</v>
      </c>
      <c r="C23" s="42">
        <v>6034352</v>
      </c>
      <c r="D23" s="42">
        <v>7771149</v>
      </c>
      <c r="E23" s="90"/>
      <c r="F23" s="90"/>
      <c r="G23" s="90"/>
      <c r="H23" s="44"/>
      <c r="I23" s="41"/>
    </row>
    <row r="24" spans="1:9" ht="14.25">
      <c r="A24" s="102"/>
      <c r="B24" s="65" t="s">
        <v>165</v>
      </c>
      <c r="C24" s="42"/>
      <c r="D24" s="42"/>
      <c r="E24" s="90"/>
      <c r="F24" s="90"/>
      <c r="G24" s="90"/>
      <c r="H24" s="44"/>
      <c r="I24" s="41"/>
    </row>
    <row r="25" spans="1:9" ht="14.25">
      <c r="A25" s="104"/>
      <c r="B25" s="66" t="s">
        <v>131</v>
      </c>
      <c r="C25" s="42">
        <v>1085634</v>
      </c>
      <c r="D25" s="42"/>
      <c r="E25" s="90"/>
      <c r="F25" s="90"/>
      <c r="G25" s="90"/>
      <c r="H25" s="44"/>
      <c r="I25" s="41"/>
    </row>
    <row r="26" spans="1:9" ht="14.25">
      <c r="A26" s="104"/>
      <c r="B26" s="66" t="s">
        <v>132</v>
      </c>
      <c r="C26" s="42">
        <v>-385113</v>
      </c>
      <c r="D26" s="42">
        <v>-183543</v>
      </c>
      <c r="E26" s="90"/>
      <c r="F26" s="90"/>
      <c r="G26" s="90"/>
      <c r="H26" s="44"/>
      <c r="I26" s="41"/>
    </row>
    <row r="27" spans="1:9" ht="14.25">
      <c r="A27" s="102"/>
      <c r="B27" s="65" t="s">
        <v>133</v>
      </c>
      <c r="C27" s="42"/>
      <c r="D27" s="42"/>
      <c r="E27" s="90"/>
      <c r="F27" s="90"/>
      <c r="G27" s="90"/>
      <c r="H27" s="44"/>
      <c r="I27" s="41"/>
    </row>
    <row r="28" spans="1:9" ht="14.25">
      <c r="A28" s="104"/>
      <c r="B28" s="66" t="s">
        <v>134</v>
      </c>
      <c r="C28" s="42">
        <v>0</v>
      </c>
      <c r="D28" s="42"/>
      <c r="E28" s="90"/>
      <c r="F28" s="90"/>
      <c r="G28" s="90"/>
      <c r="H28" s="44"/>
      <c r="I28" s="41"/>
    </row>
    <row r="29" spans="1:9" ht="14.25">
      <c r="A29" s="104"/>
      <c r="B29" s="66" t="s">
        <v>135</v>
      </c>
      <c r="C29" s="42">
        <v>-963</v>
      </c>
      <c r="D29" s="42">
        <v>-387940</v>
      </c>
      <c r="E29" s="90"/>
      <c r="F29" s="90"/>
      <c r="G29" s="90"/>
      <c r="H29" s="44"/>
      <c r="I29" s="41"/>
    </row>
    <row r="30" spans="1:9" ht="14.25">
      <c r="A30" s="104"/>
      <c r="B30" s="66" t="s">
        <v>166</v>
      </c>
      <c r="C30" s="42">
        <v>850</v>
      </c>
      <c r="D30" s="42"/>
      <c r="E30" s="90"/>
      <c r="F30" s="90"/>
      <c r="G30" s="90"/>
      <c r="H30" s="44"/>
      <c r="I30" s="41"/>
    </row>
    <row r="31" spans="1:9" ht="14.25">
      <c r="A31" s="105"/>
      <c r="B31" s="61" t="s">
        <v>167</v>
      </c>
      <c r="C31" s="42"/>
      <c r="D31" s="42"/>
      <c r="E31" s="90"/>
      <c r="F31" s="90"/>
      <c r="G31" s="90"/>
      <c r="H31" s="44"/>
      <c r="I31" s="41"/>
    </row>
    <row r="32" spans="1:9" ht="14.25">
      <c r="A32" s="106"/>
      <c r="B32" s="60" t="s">
        <v>160</v>
      </c>
      <c r="C32" s="42"/>
      <c r="D32" s="42">
        <v>-29998</v>
      </c>
      <c r="E32" s="90"/>
      <c r="F32" s="90"/>
      <c r="G32" s="90"/>
      <c r="H32" s="44"/>
      <c r="I32" s="41"/>
    </row>
    <row r="33" spans="1:9" ht="14.25">
      <c r="A33" s="106"/>
      <c r="B33" s="60" t="s">
        <v>163</v>
      </c>
      <c r="C33" s="42"/>
      <c r="D33" s="42"/>
      <c r="E33" s="90"/>
      <c r="F33" s="90"/>
      <c r="G33" s="90"/>
      <c r="H33" s="44"/>
      <c r="I33" s="41"/>
    </row>
    <row r="34" spans="1:4" ht="14.25">
      <c r="A34" s="106"/>
      <c r="B34" s="60" t="s">
        <v>194</v>
      </c>
      <c r="C34" s="42"/>
      <c r="D34" s="42"/>
    </row>
    <row r="35" spans="1:4" ht="14.25">
      <c r="A35" s="103"/>
      <c r="B35" s="2" t="s">
        <v>195</v>
      </c>
      <c r="C35" s="42"/>
      <c r="D35" s="42"/>
    </row>
    <row r="36" spans="1:7" ht="14.25">
      <c r="A36" s="101"/>
      <c r="B36" s="64" t="s">
        <v>136</v>
      </c>
      <c r="C36" s="42">
        <v>-799718</v>
      </c>
      <c r="D36" s="42">
        <v>-1041501</v>
      </c>
      <c r="E36" s="90"/>
      <c r="F36" s="90"/>
      <c r="G36" s="90"/>
    </row>
    <row r="37" spans="1:7" ht="14.25">
      <c r="A37" s="101"/>
      <c r="B37" s="64" t="s">
        <v>168</v>
      </c>
      <c r="C37" s="42"/>
      <c r="D37" s="42"/>
      <c r="E37" s="90"/>
      <c r="F37" s="90"/>
      <c r="G37" s="90"/>
    </row>
    <row r="38" spans="1:8" ht="14.25">
      <c r="A38" s="107"/>
      <c r="B38" s="70" t="s">
        <v>147</v>
      </c>
      <c r="C38" s="42"/>
      <c r="D38" s="42"/>
      <c r="E38" s="90"/>
      <c r="F38" s="90"/>
      <c r="G38" s="90"/>
      <c r="H38" s="44"/>
    </row>
    <row r="39" spans="1:5" ht="14.25">
      <c r="A39" s="107"/>
      <c r="B39" s="70" t="s">
        <v>199</v>
      </c>
      <c r="C39" s="43"/>
      <c r="D39" s="43"/>
      <c r="E39" s="90"/>
    </row>
    <row r="40" spans="1:9" ht="14.25">
      <c r="A40" s="107"/>
      <c r="B40" s="70" t="s">
        <v>53</v>
      </c>
      <c r="C40" s="42">
        <f>SUM(C8:C39)</f>
        <v>10823322</v>
      </c>
      <c r="D40" s="42">
        <f>SUM(D8:D39)</f>
        <v>20010830</v>
      </c>
      <c r="E40" s="94"/>
      <c r="F40" s="90"/>
      <c r="G40" s="90"/>
      <c r="H40" s="44"/>
      <c r="I40" s="41"/>
    </row>
    <row r="41" spans="1:9" ht="14.25">
      <c r="A41" s="107"/>
      <c r="B41" s="70"/>
      <c r="C41" s="42"/>
      <c r="D41" s="42"/>
      <c r="E41" s="90"/>
      <c r="F41" s="90"/>
      <c r="G41" s="90"/>
      <c r="H41" s="44"/>
      <c r="I41" s="41"/>
    </row>
    <row r="42" spans="1:9" ht="14.25">
      <c r="A42" s="107"/>
      <c r="B42" s="70" t="s">
        <v>18</v>
      </c>
      <c r="C42" s="42"/>
      <c r="D42" s="42"/>
      <c r="F42" s="90"/>
      <c r="G42" s="90"/>
      <c r="H42" s="44"/>
      <c r="I42" s="41"/>
    </row>
    <row r="43" spans="1:8" ht="14.25">
      <c r="A43" s="108"/>
      <c r="B43" s="67" t="s">
        <v>139</v>
      </c>
      <c r="C43" s="42">
        <v>4649377</v>
      </c>
      <c r="D43" s="42">
        <v>28662854</v>
      </c>
      <c r="E43" s="90"/>
      <c r="F43" s="90"/>
      <c r="G43" s="90"/>
      <c r="H43" s="44"/>
    </row>
    <row r="44" spans="1:8" ht="14.25">
      <c r="A44" s="108"/>
      <c r="B44" s="67" t="s">
        <v>140</v>
      </c>
      <c r="C44" s="42">
        <v>29376495</v>
      </c>
      <c r="D44" s="42">
        <v>-2725331</v>
      </c>
      <c r="E44" s="90"/>
      <c r="F44" s="90"/>
      <c r="G44" s="90"/>
      <c r="H44" s="44"/>
    </row>
    <row r="45" spans="1:9" ht="14.25">
      <c r="A45" s="108"/>
      <c r="B45" s="67" t="s">
        <v>141</v>
      </c>
      <c r="C45" s="42">
        <v>9487508</v>
      </c>
      <c r="D45" s="42">
        <v>-41094380</v>
      </c>
      <c r="E45" s="90"/>
      <c r="F45" s="90"/>
      <c r="G45" s="90"/>
      <c r="I45" s="41"/>
    </row>
    <row r="46" spans="1:9" ht="14.25">
      <c r="A46" s="108"/>
      <c r="B46" s="67" t="s">
        <v>169</v>
      </c>
      <c r="C46" s="42">
        <v>-44514935</v>
      </c>
      <c r="D46" s="42">
        <v>19465870</v>
      </c>
      <c r="E46" s="94"/>
      <c r="F46" s="90"/>
      <c r="G46" s="90"/>
      <c r="H46" s="44"/>
      <c r="I46" s="41"/>
    </row>
    <row r="47" spans="1:9" ht="14.25">
      <c r="A47" s="109"/>
      <c r="B47" s="1" t="s">
        <v>184</v>
      </c>
      <c r="C47" s="42"/>
      <c r="D47" s="42"/>
      <c r="E47" s="94"/>
      <c r="F47" s="90"/>
      <c r="G47" s="90"/>
      <c r="H47" s="44"/>
      <c r="I47" s="41"/>
    </row>
    <row r="48" spans="1:9" ht="14.25">
      <c r="A48" s="109"/>
      <c r="B48" s="1"/>
      <c r="C48" s="43"/>
      <c r="D48" s="43"/>
      <c r="I48" s="41"/>
    </row>
    <row r="49" spans="1:9" ht="14.25">
      <c r="A49" s="107"/>
      <c r="B49" s="70" t="s">
        <v>170</v>
      </c>
      <c r="C49" s="42">
        <f>SUM(C40:C48)</f>
        <v>9821767</v>
      </c>
      <c r="D49" s="42">
        <f>SUM(D40:D48)</f>
        <v>24319843</v>
      </c>
      <c r="E49" s="90"/>
      <c r="F49" s="90"/>
      <c r="G49" s="90"/>
      <c r="H49" s="44"/>
      <c r="I49" s="41"/>
    </row>
    <row r="50" spans="1:8" ht="14.25">
      <c r="A50" s="107"/>
      <c r="B50" s="70"/>
      <c r="C50" s="42"/>
      <c r="D50" s="42"/>
      <c r="E50" s="94"/>
      <c r="F50" s="90"/>
      <c r="G50" s="90"/>
      <c r="H50" s="44"/>
    </row>
    <row r="51" spans="1:9" ht="14.25">
      <c r="A51" s="98"/>
      <c r="B51" s="4" t="s">
        <v>137</v>
      </c>
      <c r="C51" s="42">
        <v>-2524164</v>
      </c>
      <c r="D51" s="42">
        <v>-4196785</v>
      </c>
      <c r="E51" s="90"/>
      <c r="F51" s="90"/>
      <c r="G51" s="90"/>
      <c r="H51" s="44"/>
      <c r="I51" s="41"/>
    </row>
    <row r="52" spans="1:9" ht="14.25">
      <c r="A52" s="101"/>
      <c r="B52" s="64" t="s">
        <v>189</v>
      </c>
      <c r="C52" s="42">
        <v>799718</v>
      </c>
      <c r="D52" s="42">
        <v>1041501</v>
      </c>
      <c r="E52" s="91"/>
      <c r="F52" s="90"/>
      <c r="G52" s="90"/>
      <c r="I52" s="41"/>
    </row>
    <row r="53" spans="1:9" ht="14.25">
      <c r="A53" s="101"/>
      <c r="B53" s="64" t="s">
        <v>138</v>
      </c>
      <c r="C53" s="42">
        <f>-6034352+1274769</f>
        <v>-4759583</v>
      </c>
      <c r="D53" s="42">
        <f>-7771149+1652136</f>
        <v>-6119013</v>
      </c>
      <c r="E53" s="91"/>
      <c r="F53" s="90"/>
      <c r="G53" s="90"/>
      <c r="H53" s="44"/>
      <c r="I53" s="41"/>
    </row>
    <row r="54" spans="1:9" ht="14.25">
      <c r="A54" s="98"/>
      <c r="B54" s="72" t="s">
        <v>171</v>
      </c>
      <c r="C54" s="44">
        <v>9593</v>
      </c>
      <c r="D54" s="44">
        <v>160097</v>
      </c>
      <c r="E54" s="95"/>
      <c r="F54" s="90"/>
      <c r="G54" s="90"/>
      <c r="H54" s="44"/>
      <c r="I54" s="41"/>
    </row>
    <row r="55" spans="1:9" ht="15.75" customHeight="1">
      <c r="A55" s="96"/>
      <c r="B55" s="55" t="s">
        <v>172</v>
      </c>
      <c r="C55" s="45">
        <f>SUM(C49:C54)</f>
        <v>3347331</v>
      </c>
      <c r="D55" s="45">
        <f>SUM(D49:D54)</f>
        <v>15205643</v>
      </c>
      <c r="E55" s="41"/>
      <c r="F55" s="90"/>
      <c r="G55" s="90"/>
      <c r="H55" s="44"/>
      <c r="I55" s="41"/>
    </row>
    <row r="56" spans="1:9" ht="14.25">
      <c r="A56" s="107"/>
      <c r="B56" s="70"/>
      <c r="E56" s="41"/>
      <c r="F56" s="90"/>
      <c r="G56" s="90"/>
      <c r="H56" s="44"/>
      <c r="I56" s="41"/>
    </row>
    <row r="57" spans="1:9" ht="15">
      <c r="A57" s="50"/>
      <c r="B57" s="55" t="s">
        <v>173</v>
      </c>
      <c r="C57" s="42"/>
      <c r="D57" s="42"/>
      <c r="E57" s="41"/>
      <c r="F57" s="90"/>
      <c r="G57" s="90"/>
      <c r="H57" s="44"/>
      <c r="I57" s="41"/>
    </row>
    <row r="58" spans="1:9" ht="14.25">
      <c r="A58" s="81"/>
      <c r="B58" s="81" t="s">
        <v>186</v>
      </c>
      <c r="C58" s="42">
        <v>0</v>
      </c>
      <c r="D58" s="42">
        <v>0</v>
      </c>
      <c r="E58" s="91"/>
      <c r="F58" s="90"/>
      <c r="G58" s="90"/>
      <c r="H58" s="44"/>
      <c r="I58" s="41"/>
    </row>
    <row r="59" spans="1:9" ht="14.25">
      <c r="A59" s="74"/>
      <c r="B59" s="74" t="s">
        <v>202</v>
      </c>
      <c r="I59" s="41"/>
    </row>
    <row r="60" spans="1:9" ht="14.25">
      <c r="A60" s="82"/>
      <c r="B60" s="82" t="s">
        <v>174</v>
      </c>
      <c r="C60" s="42">
        <v>-99229</v>
      </c>
      <c r="D60" s="42">
        <v>-794446</v>
      </c>
      <c r="E60" s="83"/>
      <c r="F60" s="90"/>
      <c r="G60" s="90"/>
      <c r="H60" s="44"/>
      <c r="I60" s="41"/>
    </row>
    <row r="61" spans="1:9" ht="14.25">
      <c r="A61" s="81"/>
      <c r="B61" s="81" t="s">
        <v>175</v>
      </c>
      <c r="C61" s="42"/>
      <c r="D61" s="42">
        <v>-17159002</v>
      </c>
      <c r="E61" s="83"/>
      <c r="F61" s="90"/>
      <c r="G61" s="90"/>
      <c r="H61" s="44"/>
      <c r="I61" s="41"/>
    </row>
    <row r="62" spans="1:9" ht="14.25">
      <c r="A62" s="81"/>
      <c r="B62" s="81" t="s">
        <v>201</v>
      </c>
      <c r="C62" s="42"/>
      <c r="D62" s="42"/>
      <c r="E62" s="83"/>
      <c r="I62" s="41"/>
    </row>
    <row r="63" spans="1:9" ht="14.25">
      <c r="A63" s="82"/>
      <c r="B63" s="82" t="s">
        <v>176</v>
      </c>
      <c r="C63" s="42"/>
      <c r="D63" s="42">
        <v>33116</v>
      </c>
      <c r="E63" s="83"/>
      <c r="F63" s="90"/>
      <c r="G63" s="90"/>
      <c r="H63" s="44"/>
      <c r="I63" s="41"/>
    </row>
    <row r="64" spans="1:8" ht="14.25">
      <c r="A64" s="82"/>
      <c r="B64" s="82" t="s">
        <v>149</v>
      </c>
      <c r="C64" s="42"/>
      <c r="D64" s="42"/>
      <c r="E64" s="83"/>
      <c r="F64" s="90"/>
      <c r="G64" s="90"/>
      <c r="H64" s="44"/>
    </row>
    <row r="65" spans="1:9" ht="14.25">
      <c r="A65" s="82"/>
      <c r="B65" s="82" t="s">
        <v>148</v>
      </c>
      <c r="C65" s="42"/>
      <c r="D65" s="42"/>
      <c r="E65" s="83"/>
      <c r="F65" s="90"/>
      <c r="G65" s="90"/>
      <c r="H65" s="44"/>
      <c r="I65" s="41"/>
    </row>
    <row r="66" spans="1:9" ht="15.75" customHeight="1">
      <c r="A66" s="55"/>
      <c r="B66" s="55" t="s">
        <v>177</v>
      </c>
      <c r="C66" s="45">
        <f>SUM(C58:C65)</f>
        <v>-99229</v>
      </c>
      <c r="D66" s="45">
        <f>SUM(D58:D65)</f>
        <v>-17920332</v>
      </c>
      <c r="E66" s="83"/>
      <c r="F66" s="90"/>
      <c r="G66" s="90"/>
      <c r="H66" s="44"/>
      <c r="I66" s="41"/>
    </row>
    <row r="67" spans="1:9" ht="14.25">
      <c r="A67" s="50"/>
      <c r="C67" s="44"/>
      <c r="D67" s="44"/>
      <c r="E67" s="83"/>
      <c r="F67" s="90"/>
      <c r="G67" s="90"/>
      <c r="H67" s="44"/>
      <c r="I67" s="41"/>
    </row>
    <row r="68" spans="1:9" ht="14.25">
      <c r="A68" s="8"/>
      <c r="C68" s="42"/>
      <c r="D68" s="42"/>
      <c r="E68" s="41"/>
      <c r="F68" s="90"/>
      <c r="G68" s="90"/>
      <c r="I68" s="41"/>
    </row>
    <row r="69" spans="1:9" ht="15">
      <c r="A69" s="17"/>
      <c r="B69" s="16" t="s">
        <v>178</v>
      </c>
      <c r="C69" s="42"/>
      <c r="D69" s="42"/>
      <c r="E69" s="41"/>
      <c r="F69" s="90"/>
      <c r="G69" s="90"/>
      <c r="H69" s="44"/>
      <c r="I69" s="41"/>
    </row>
    <row r="70" spans="1:9" ht="14.25">
      <c r="A70" s="60"/>
      <c r="B70" s="60" t="s">
        <v>204</v>
      </c>
      <c r="C70" s="42"/>
      <c r="D70" s="42"/>
      <c r="E70" s="95"/>
      <c r="F70" s="90"/>
      <c r="G70" s="90"/>
      <c r="H70" s="44"/>
      <c r="I70" s="41"/>
    </row>
    <row r="71" spans="1:9" ht="14.25">
      <c r="A71" s="60"/>
      <c r="B71" s="60" t="s">
        <v>150</v>
      </c>
      <c r="C71" s="42">
        <v>-1274769</v>
      </c>
      <c r="D71" s="42">
        <v>-1652136</v>
      </c>
      <c r="E71" s="92"/>
      <c r="F71" s="113"/>
      <c r="G71" s="113"/>
      <c r="H71" s="44"/>
      <c r="I71" s="41"/>
    </row>
    <row r="72" spans="1:9" ht="14.25">
      <c r="A72" s="60"/>
      <c r="B72" s="60" t="s">
        <v>190</v>
      </c>
      <c r="C72" s="42"/>
      <c r="D72" s="42">
        <v>10509500</v>
      </c>
      <c r="E72" s="93"/>
      <c r="F72" s="90"/>
      <c r="G72" s="90"/>
      <c r="H72" s="44"/>
      <c r="I72" s="41"/>
    </row>
    <row r="73" spans="1:9" ht="14.25">
      <c r="A73" s="60"/>
      <c r="B73" s="60" t="s">
        <v>179</v>
      </c>
      <c r="C73" s="42">
        <v>-2746224</v>
      </c>
      <c r="D73" s="42">
        <v>-3147080</v>
      </c>
      <c r="E73" s="83"/>
      <c r="F73" s="90"/>
      <c r="G73" s="90"/>
      <c r="H73" s="44"/>
      <c r="I73" s="41"/>
    </row>
    <row r="74" spans="1:5" ht="14.25">
      <c r="A74" s="60"/>
      <c r="B74" s="60" t="s">
        <v>203</v>
      </c>
      <c r="C74" s="42"/>
      <c r="D74" s="42"/>
      <c r="E74" s="83"/>
    </row>
    <row r="75" spans="1:9" ht="14.25">
      <c r="A75" s="60"/>
      <c r="B75" s="60" t="s">
        <v>180</v>
      </c>
      <c r="C75" s="42">
        <v>-881769</v>
      </c>
      <c r="D75" s="42">
        <v>-1412751</v>
      </c>
      <c r="E75" s="83"/>
      <c r="F75" s="90"/>
      <c r="G75" s="90"/>
      <c r="H75" s="44"/>
      <c r="I75" s="41"/>
    </row>
    <row r="76" spans="1:9" ht="14.25">
      <c r="A76" s="110"/>
      <c r="B76" s="60" t="s">
        <v>209</v>
      </c>
      <c r="C76" s="42"/>
      <c r="D76" s="42"/>
      <c r="E76" s="83"/>
      <c r="F76" s="90"/>
      <c r="G76" s="90"/>
      <c r="H76" s="44"/>
      <c r="I76" s="41"/>
    </row>
    <row r="77" spans="1:8" ht="15.75" customHeight="1">
      <c r="A77" s="17"/>
      <c r="B77" s="16" t="s">
        <v>181</v>
      </c>
      <c r="C77" s="45">
        <f>SUM(C70:C76)</f>
        <v>-4902762</v>
      </c>
      <c r="D77" s="45">
        <f>SUM(D70:D76)</f>
        <v>4297533</v>
      </c>
      <c r="E77" s="83"/>
      <c r="F77" s="90"/>
      <c r="G77" s="90"/>
      <c r="H77" s="44"/>
    </row>
    <row r="78" spans="1:9" ht="14.25">
      <c r="A78" s="8"/>
      <c r="C78" s="42"/>
      <c r="D78" s="42"/>
      <c r="E78" s="83"/>
      <c r="F78" s="90"/>
      <c r="G78" s="90"/>
      <c r="H78" s="44"/>
      <c r="I78" s="41"/>
    </row>
    <row r="79" spans="1:9" ht="14.25">
      <c r="A79" s="8"/>
      <c r="B79" s="36" t="s">
        <v>19</v>
      </c>
      <c r="C79" s="42">
        <f>+C55+C66+C77</f>
        <v>-1654660</v>
      </c>
      <c r="D79" s="42">
        <f>+D55+D66+D77</f>
        <v>1582844</v>
      </c>
      <c r="E79" s="83"/>
      <c r="F79" s="90"/>
      <c r="G79" s="90"/>
      <c r="H79" s="44"/>
      <c r="I79" s="41"/>
    </row>
    <row r="80" spans="1:9" ht="14.25">
      <c r="A80" s="8"/>
      <c r="C80" s="42"/>
      <c r="D80" s="42"/>
      <c r="E80" s="83"/>
      <c r="F80" s="90"/>
      <c r="G80" s="90"/>
      <c r="H80" s="44"/>
      <c r="I80" s="41"/>
    </row>
    <row r="81" spans="1:9" ht="14.25">
      <c r="A81" s="8"/>
      <c r="B81" s="36" t="s">
        <v>182</v>
      </c>
      <c r="C81" s="42">
        <v>47245354</v>
      </c>
      <c r="D81" s="42">
        <v>28787600</v>
      </c>
      <c r="E81" s="83"/>
      <c r="F81" s="90"/>
      <c r="G81" s="90"/>
      <c r="I81" s="41"/>
    </row>
    <row r="82" spans="1:9" ht="14.25">
      <c r="A82" s="8"/>
      <c r="C82" s="44"/>
      <c r="D82" s="44"/>
      <c r="E82" s="83"/>
      <c r="F82" s="90"/>
      <c r="G82" s="90"/>
      <c r="H82" s="44"/>
      <c r="I82" s="41"/>
    </row>
    <row r="83" spans="1:9" ht="15.75" customHeight="1" thickBot="1">
      <c r="A83" s="8"/>
      <c r="B83" s="36" t="s">
        <v>26</v>
      </c>
      <c r="C83" s="46">
        <f>SUM(C79:C82)</f>
        <v>45590694</v>
      </c>
      <c r="D83" s="46">
        <f>SUM(D79:D82)</f>
        <v>30370444</v>
      </c>
      <c r="E83" s="83"/>
      <c r="F83" s="90"/>
      <c r="G83" s="90"/>
      <c r="H83" s="44"/>
      <c r="I83" s="41"/>
    </row>
    <row r="84" spans="1:9" ht="15" thickTop="1">
      <c r="A84" s="8"/>
      <c r="C84" s="72">
        <f>+C83-C97</f>
        <v>0</v>
      </c>
      <c r="D84" s="72">
        <f>+D83-D97</f>
        <v>0</v>
      </c>
      <c r="E84" s="83"/>
      <c r="F84" s="90"/>
      <c r="G84" s="90"/>
      <c r="H84" s="44"/>
      <c r="I84" s="41"/>
    </row>
    <row r="85" spans="1:9" ht="14.25">
      <c r="A85" s="8"/>
      <c r="B85" s="36" t="s">
        <v>20</v>
      </c>
      <c r="C85" s="42"/>
      <c r="D85" s="42"/>
      <c r="E85" s="83"/>
      <c r="F85" s="90"/>
      <c r="G85" s="90"/>
      <c r="H85" s="44"/>
      <c r="I85" s="41"/>
    </row>
    <row r="86" spans="1:9" ht="14.25">
      <c r="A86" s="8"/>
      <c r="B86" s="36" t="s">
        <v>25</v>
      </c>
      <c r="C86" s="42"/>
      <c r="D86" s="42"/>
      <c r="E86" s="83"/>
      <c r="F86" s="90"/>
      <c r="G86" s="90"/>
      <c r="H86" s="44"/>
      <c r="I86" s="41"/>
    </row>
    <row r="87" spans="1:9" ht="14.25">
      <c r="A87" s="8"/>
      <c r="B87" s="36" t="s">
        <v>21</v>
      </c>
      <c r="E87" s="83"/>
      <c r="F87" s="90"/>
      <c r="G87" s="90"/>
      <c r="H87" s="44"/>
      <c r="I87" s="41"/>
    </row>
    <row r="88" spans="1:9" ht="14.25">
      <c r="A88" s="8"/>
      <c r="C88" s="57" t="str">
        <f>+C5</f>
        <v>30/9/2020</v>
      </c>
      <c r="D88" s="57" t="str">
        <f>+D5</f>
        <v>30/9/2019</v>
      </c>
      <c r="E88" s="83"/>
      <c r="F88" s="90"/>
      <c r="G88" s="90"/>
      <c r="H88" s="44"/>
      <c r="I88" s="41"/>
    </row>
    <row r="89" spans="1:9" ht="16.5">
      <c r="A89" s="8"/>
      <c r="C89" s="58" t="s">
        <v>8</v>
      </c>
      <c r="D89" s="58" t="s">
        <v>8</v>
      </c>
      <c r="E89" s="83"/>
      <c r="F89" s="90"/>
      <c r="G89" s="90"/>
      <c r="H89" s="44"/>
      <c r="I89" s="41"/>
    </row>
    <row r="90" spans="1:9" ht="14.25">
      <c r="A90" s="12"/>
      <c r="B90" s="47"/>
      <c r="E90" s="83"/>
      <c r="F90" s="90"/>
      <c r="G90" s="90"/>
      <c r="H90" s="44"/>
      <c r="I90" s="41"/>
    </row>
    <row r="91" spans="1:9" ht="14.25">
      <c r="A91" s="8"/>
      <c r="B91" s="36" t="s">
        <v>23</v>
      </c>
      <c r="C91" s="42">
        <v>-86091</v>
      </c>
      <c r="D91" s="42">
        <v>-695171</v>
      </c>
      <c r="E91" s="83"/>
      <c r="F91" s="90"/>
      <c r="G91" s="90"/>
      <c r="H91" s="44"/>
      <c r="I91" s="41"/>
    </row>
    <row r="92" spans="1:9" ht="14.25">
      <c r="A92" s="8"/>
      <c r="B92" s="36" t="s">
        <v>2</v>
      </c>
      <c r="C92" s="42"/>
      <c r="D92" s="42"/>
      <c r="E92" s="83"/>
      <c r="H92" s="44"/>
      <c r="I92" s="41"/>
    </row>
    <row r="93" spans="1:9" ht="14.25">
      <c r="A93" s="8"/>
      <c r="B93" s="36" t="s">
        <v>22</v>
      </c>
      <c r="C93" s="42">
        <v>45676785</v>
      </c>
      <c r="D93" s="42">
        <v>31065615</v>
      </c>
      <c r="E93" s="83"/>
      <c r="F93" s="90"/>
      <c r="G93" s="90"/>
      <c r="H93" s="41"/>
      <c r="I93" s="41"/>
    </row>
    <row r="94" spans="1:9" ht="15.75" customHeight="1">
      <c r="A94" s="8"/>
      <c r="C94" s="84">
        <f>SUM(C91:C93)</f>
        <v>45590694</v>
      </c>
      <c r="D94" s="84">
        <f>SUM(D91:D93)</f>
        <v>30370444</v>
      </c>
      <c r="E94" s="83"/>
      <c r="F94" s="90"/>
      <c r="G94" s="90"/>
      <c r="H94" s="41"/>
      <c r="I94" s="41"/>
    </row>
    <row r="95" spans="1:9" ht="14.25">
      <c r="A95" s="8"/>
      <c r="B95" s="36" t="s">
        <v>187</v>
      </c>
      <c r="C95" s="85"/>
      <c r="D95" s="85"/>
      <c r="E95" s="83"/>
      <c r="F95" s="90"/>
      <c r="G95" s="90"/>
      <c r="H95" s="41"/>
      <c r="I95" s="41"/>
    </row>
    <row r="96" spans="1:9" ht="14.25">
      <c r="A96" s="8"/>
      <c r="B96" s="36" t="s">
        <v>188</v>
      </c>
      <c r="C96" s="47">
        <f>-C92</f>
        <v>0</v>
      </c>
      <c r="D96" s="47">
        <f>-D92</f>
        <v>0</v>
      </c>
      <c r="E96" s="41"/>
      <c r="F96" s="90"/>
      <c r="G96" s="90"/>
      <c r="H96" s="41"/>
      <c r="I96" s="41"/>
    </row>
    <row r="97" spans="1:9" ht="15" thickBot="1">
      <c r="A97" s="8"/>
      <c r="B97" s="36" t="s">
        <v>24</v>
      </c>
      <c r="C97" s="59">
        <f>+C94+C96</f>
        <v>45590694</v>
      </c>
      <c r="D97" s="59">
        <f>+D94+D96</f>
        <v>30370444</v>
      </c>
      <c r="E97" s="41"/>
      <c r="F97" s="90"/>
      <c r="G97" s="90"/>
      <c r="H97" s="41"/>
      <c r="I97" s="41"/>
    </row>
    <row r="98" spans="1:9" ht="15" thickTop="1">
      <c r="A98" s="2"/>
      <c r="B98" s="42" t="s">
        <v>183</v>
      </c>
      <c r="E98" s="41"/>
      <c r="F98" s="90"/>
      <c r="G98" s="90"/>
      <c r="H98" s="41"/>
      <c r="I98" s="41"/>
    </row>
    <row r="99" spans="1:9" ht="14.25">
      <c r="A99" s="2"/>
      <c r="B99" s="42" t="s">
        <v>210</v>
      </c>
      <c r="C99" s="42"/>
      <c r="D99" s="42"/>
      <c r="E99" s="41"/>
      <c r="F99" s="90"/>
      <c r="G99" s="90"/>
      <c r="H99" s="41"/>
      <c r="I99" s="41"/>
    </row>
    <row r="100" spans="1:9" ht="14.25">
      <c r="A100" s="8"/>
      <c r="E100" s="41"/>
      <c r="F100" s="90"/>
      <c r="G100" s="90"/>
      <c r="H100" s="41"/>
      <c r="I100" s="41"/>
    </row>
    <row r="101" spans="1:9" ht="14.25">
      <c r="A101" s="8"/>
      <c r="E101" s="41"/>
      <c r="F101" s="90"/>
      <c r="G101" s="90"/>
      <c r="H101" s="41"/>
      <c r="I101" s="41"/>
    </row>
    <row r="102" spans="1:9" ht="14.25">
      <c r="A102" s="8"/>
      <c r="E102" s="41"/>
      <c r="F102" s="90"/>
      <c r="G102" s="90"/>
      <c r="H102" s="41"/>
      <c r="I102" s="41"/>
    </row>
    <row r="103" spans="1:9" ht="14.25">
      <c r="A103" s="8"/>
      <c r="C103" s="72"/>
      <c r="E103" s="41"/>
      <c r="F103" s="90"/>
      <c r="G103" s="90"/>
      <c r="H103" s="41"/>
      <c r="I103" s="41"/>
    </row>
    <row r="104" spans="1:9" ht="14.25">
      <c r="A104" s="8"/>
      <c r="C104" s="72"/>
      <c r="D104" s="72"/>
      <c r="E104" s="41"/>
      <c r="F104" s="90"/>
      <c r="G104" s="90"/>
      <c r="H104" s="41"/>
      <c r="I104" s="41"/>
    </row>
    <row r="105" spans="1:9" ht="14.25">
      <c r="A105" s="8"/>
      <c r="C105" s="72"/>
      <c r="D105" s="72"/>
      <c r="E105" s="41"/>
      <c r="F105" s="41"/>
      <c r="G105" s="41"/>
      <c r="H105" s="41"/>
      <c r="I105" s="41"/>
    </row>
    <row r="106" spans="1:9" ht="14.25">
      <c r="A106" s="8"/>
      <c r="C106" s="72"/>
      <c r="D106" s="72"/>
      <c r="E106" s="41"/>
      <c r="F106" s="41"/>
      <c r="G106" s="41"/>
      <c r="H106" s="41"/>
      <c r="I106" s="41"/>
    </row>
    <row r="107" spans="1:9" ht="14.25">
      <c r="A107" s="8"/>
      <c r="C107" s="72"/>
      <c r="D107" s="72"/>
      <c r="E107" s="41"/>
      <c r="I107" s="41"/>
    </row>
    <row r="108" spans="1:9" ht="14.25">
      <c r="A108" s="8"/>
      <c r="C108" s="72"/>
      <c r="D108" s="72"/>
      <c r="E108" s="41"/>
      <c r="I108" s="41"/>
    </row>
    <row r="109" spans="1:9" ht="14.25">
      <c r="A109" s="8"/>
      <c r="E109" s="41"/>
      <c r="F109" s="41"/>
      <c r="G109" s="41"/>
      <c r="H109" s="41"/>
      <c r="I109" s="41"/>
    </row>
    <row r="110" spans="1:9" ht="14.25">
      <c r="A110" s="8"/>
      <c r="E110" s="41"/>
      <c r="F110" s="41"/>
      <c r="G110" s="41"/>
      <c r="H110" s="41"/>
      <c r="I110" s="41"/>
    </row>
    <row r="111" spans="1:9" ht="14.25">
      <c r="A111" s="8"/>
      <c r="E111" s="41"/>
      <c r="F111" s="41"/>
      <c r="G111" s="41"/>
      <c r="H111" s="41"/>
      <c r="I111" s="41"/>
    </row>
    <row r="112" spans="1:9" ht="14.25">
      <c r="A112" s="88"/>
      <c r="E112" s="41"/>
      <c r="F112" s="41"/>
      <c r="G112" s="41"/>
      <c r="H112" s="41"/>
      <c r="I112" s="41"/>
    </row>
    <row r="113" spans="1:9" ht="14.25">
      <c r="A113" s="88"/>
      <c r="E113" s="41"/>
      <c r="F113" s="41"/>
      <c r="G113" s="41"/>
      <c r="H113" s="41"/>
      <c r="I113" s="41"/>
    </row>
    <row r="114" spans="1:9" ht="14.25">
      <c r="A114" s="88"/>
      <c r="E114" s="41"/>
      <c r="F114" s="41"/>
      <c r="G114" s="41"/>
      <c r="H114" s="41"/>
      <c r="I114" s="41"/>
    </row>
    <row r="115" spans="1:8" ht="14.25">
      <c r="A115" s="88"/>
      <c r="E115" s="41"/>
      <c r="F115" s="41"/>
      <c r="G115" s="41"/>
      <c r="H115" s="41"/>
    </row>
    <row r="116" spans="1:8" ht="14.25">
      <c r="A116" s="88"/>
      <c r="E116" s="41"/>
      <c r="F116" s="41"/>
      <c r="G116" s="41"/>
      <c r="H116" s="41"/>
    </row>
    <row r="117" spans="1:8" ht="14.25">
      <c r="A117" s="50"/>
      <c r="E117" s="41"/>
      <c r="F117" s="41"/>
      <c r="G117" s="41"/>
      <c r="H117" s="41"/>
    </row>
    <row r="118" spans="1:8" ht="14.25">
      <c r="A118" s="50"/>
      <c r="E118" s="44"/>
      <c r="F118" s="41"/>
      <c r="G118" s="41"/>
      <c r="H118" s="41"/>
    </row>
    <row r="119" spans="1:8" ht="14.25">
      <c r="A119" s="50"/>
      <c r="E119" s="44"/>
      <c r="F119" s="41"/>
      <c r="G119" s="41"/>
      <c r="H119" s="41"/>
    </row>
    <row r="120" spans="1:8" ht="14.25">
      <c r="A120" s="50"/>
      <c r="E120" s="44"/>
      <c r="F120" s="41"/>
      <c r="G120" s="41"/>
      <c r="H120" s="41"/>
    </row>
    <row r="121" spans="1:8" ht="14.25">
      <c r="A121" s="50"/>
      <c r="E121" s="44"/>
      <c r="F121" s="44"/>
      <c r="G121" s="44"/>
      <c r="H121" s="41"/>
    </row>
    <row r="122" spans="1:8" ht="14.25">
      <c r="A122" s="70"/>
      <c r="E122" s="44"/>
      <c r="F122" s="44"/>
      <c r="G122" s="44"/>
      <c r="H122" s="41"/>
    </row>
    <row r="123" spans="1:8" ht="14.25">
      <c r="A123" s="70"/>
      <c r="E123" s="44"/>
      <c r="F123" s="44"/>
      <c r="G123" s="44"/>
      <c r="H123" s="41"/>
    </row>
    <row r="124" spans="1:8" ht="14.25">
      <c r="A124" s="70"/>
      <c r="E124" s="44"/>
      <c r="F124" s="44"/>
      <c r="G124" s="44"/>
      <c r="H124" s="41"/>
    </row>
    <row r="125" spans="1:8" ht="14.25">
      <c r="A125" s="70"/>
      <c r="E125" s="44"/>
      <c r="G125" s="44"/>
      <c r="H125" s="41"/>
    </row>
    <row r="126" spans="1:8" ht="14.25">
      <c r="A126" s="70"/>
      <c r="E126" s="44"/>
      <c r="G126" s="44"/>
      <c r="H126" s="41"/>
    </row>
    <row r="127" spans="1:8" ht="14.25">
      <c r="A127" s="70"/>
      <c r="E127" s="44"/>
      <c r="G127" s="44"/>
      <c r="H127" s="41"/>
    </row>
    <row r="128" spans="1:8" ht="14.25">
      <c r="A128" s="70"/>
      <c r="E128" s="44"/>
      <c r="G128" s="44"/>
      <c r="H128" s="41"/>
    </row>
    <row r="129" spans="1:8" ht="14.25">
      <c r="A129" s="70"/>
      <c r="E129" s="44"/>
      <c r="G129" s="44"/>
      <c r="H129" s="41"/>
    </row>
    <row r="130" spans="1:8" ht="14.25">
      <c r="A130" s="70"/>
      <c r="E130" s="44"/>
      <c r="F130" s="44"/>
      <c r="G130" s="44"/>
      <c r="H130" s="41"/>
    </row>
    <row r="131" spans="1:8" ht="14.25">
      <c r="A131" s="70"/>
      <c r="E131" s="44"/>
      <c r="F131" s="44"/>
      <c r="G131" s="44"/>
      <c r="H131" s="41"/>
    </row>
    <row r="132" spans="1:8" ht="14.25">
      <c r="A132" s="70"/>
      <c r="E132" s="44"/>
      <c r="F132" s="44"/>
      <c r="G132" s="44"/>
      <c r="H132" s="41"/>
    </row>
    <row r="133" spans="1:8" ht="14.25">
      <c r="A133" s="70"/>
      <c r="E133" s="44"/>
      <c r="F133" s="44"/>
      <c r="G133" s="44"/>
      <c r="H133" s="41"/>
    </row>
    <row r="134" spans="5:8" ht="14.25">
      <c r="E134" s="41"/>
      <c r="F134" s="41"/>
      <c r="G134" s="44"/>
      <c r="H134" s="41"/>
    </row>
    <row r="135" spans="1:8" ht="14.25">
      <c r="A135" s="70"/>
      <c r="E135" s="41"/>
      <c r="F135" s="41"/>
      <c r="G135" s="44"/>
      <c r="H135" s="41"/>
    </row>
    <row r="136" spans="1:8" ht="14.25">
      <c r="A136" s="70"/>
      <c r="E136" s="41"/>
      <c r="F136" s="41"/>
      <c r="G136" s="44"/>
      <c r="H136" s="41"/>
    </row>
    <row r="137" spans="1:8" ht="14.25">
      <c r="A137" s="70"/>
      <c r="E137" s="41"/>
      <c r="F137" s="41"/>
      <c r="G137" s="44"/>
      <c r="H137" s="41"/>
    </row>
    <row r="138" spans="1:8" ht="14.25">
      <c r="A138" s="70"/>
      <c r="E138" s="41"/>
      <c r="F138" s="41"/>
      <c r="G138" s="44"/>
      <c r="H138" s="41"/>
    </row>
    <row r="139" spans="1:8" ht="14.25">
      <c r="A139" s="70"/>
      <c r="E139" s="41"/>
      <c r="F139" s="41"/>
      <c r="G139" s="44"/>
      <c r="H139" s="41"/>
    </row>
    <row r="140" spans="1:8" ht="14.25">
      <c r="A140" s="70"/>
      <c r="G140" s="44"/>
      <c r="H140" s="41"/>
    </row>
    <row r="141" spans="1:8" ht="14.25">
      <c r="A141" s="70"/>
      <c r="E141" s="41"/>
      <c r="F141" s="41"/>
      <c r="G141" s="44"/>
      <c r="H141" s="41"/>
    </row>
    <row r="142" spans="1:8" ht="14.25">
      <c r="A142" s="70"/>
      <c r="E142" s="41"/>
      <c r="F142" s="41"/>
      <c r="G142" s="44"/>
      <c r="H142" s="41"/>
    </row>
    <row r="143" spans="1:8" ht="14.25">
      <c r="A143" s="70"/>
      <c r="E143" s="41"/>
      <c r="F143" s="41"/>
      <c r="G143" s="44"/>
      <c r="H143" s="41"/>
    </row>
    <row r="144" spans="1:8" ht="14.25">
      <c r="A144" s="70"/>
      <c r="G144" s="44"/>
      <c r="H144" s="41"/>
    </row>
    <row r="145" spans="1:8" ht="14.25">
      <c r="A145" s="70"/>
      <c r="G145" s="44"/>
      <c r="H145" s="41"/>
    </row>
    <row r="146" spans="1:8" ht="14.25">
      <c r="A146" s="70"/>
      <c r="G146" s="44"/>
      <c r="H146" s="41"/>
    </row>
    <row r="147" spans="1:8" ht="14.25">
      <c r="A147" s="70"/>
      <c r="G147" s="44"/>
      <c r="H147" s="41"/>
    </row>
    <row r="148" spans="1:8" ht="14.25">
      <c r="A148" s="70"/>
      <c r="G148" s="44"/>
      <c r="H148" s="41"/>
    </row>
    <row r="149" spans="1:8" ht="14.25">
      <c r="A149" s="70"/>
      <c r="G149" s="44"/>
      <c r="H149" s="41"/>
    </row>
    <row r="150" spans="1:8" ht="14.25">
      <c r="A150" s="70"/>
      <c r="G150" s="44"/>
      <c r="H150" s="41"/>
    </row>
    <row r="151" spans="1:8" ht="14.25">
      <c r="A151" s="70"/>
      <c r="G151" s="44"/>
      <c r="H151" s="41"/>
    </row>
    <row r="152" spans="1:8" ht="14.25">
      <c r="A152" s="70"/>
      <c r="G152" s="44"/>
      <c r="H152" s="41"/>
    </row>
    <row r="153" spans="1:8" ht="14.25">
      <c r="A153" s="70"/>
      <c r="G153" s="44"/>
      <c r="H153" s="41"/>
    </row>
    <row r="154" spans="1:8" ht="14.25">
      <c r="A154" s="70"/>
      <c r="G154" s="44"/>
      <c r="H154" s="41"/>
    </row>
    <row r="155" spans="1:8" ht="14.25">
      <c r="A155" s="70"/>
      <c r="G155" s="44"/>
      <c r="H155" s="41"/>
    </row>
    <row r="156" spans="1:8" ht="14.25">
      <c r="A156" s="70"/>
      <c r="G156" s="44"/>
      <c r="H156" s="41"/>
    </row>
    <row r="157" spans="1:8" ht="14.25">
      <c r="A157" s="70"/>
      <c r="G157" s="44"/>
      <c r="H157" s="41"/>
    </row>
    <row r="158" spans="1:8" ht="14.25">
      <c r="A158" s="70"/>
      <c r="G158" s="44"/>
      <c r="H158" s="41"/>
    </row>
    <row r="159" spans="1:8" ht="14.25">
      <c r="A159" s="70"/>
      <c r="G159" s="44"/>
      <c r="H159" s="41"/>
    </row>
    <row r="160" spans="1:8" ht="14.25">
      <c r="A160" s="70"/>
      <c r="G160" s="44"/>
      <c r="H160" s="41"/>
    </row>
    <row r="161" spans="7:8" ht="14.25">
      <c r="G161" s="44"/>
      <c r="H161" s="41"/>
    </row>
    <row r="162" spans="7:8" ht="14.25">
      <c r="G162" s="44"/>
      <c r="H162" s="41"/>
    </row>
    <row r="163" spans="7:8" ht="14.25">
      <c r="G163" s="44"/>
      <c r="H163" s="41"/>
    </row>
    <row r="164" spans="7:8" ht="14.25">
      <c r="G164" s="44"/>
      <c r="H164" s="41"/>
    </row>
    <row r="165" spans="7:8" ht="14.25">
      <c r="G165" s="44"/>
      <c r="H165" s="41"/>
    </row>
    <row r="166" spans="7:8" ht="14.25">
      <c r="G166" s="44"/>
      <c r="H166" s="41"/>
    </row>
    <row r="167" ht="14.25">
      <c r="G167" s="44"/>
    </row>
    <row r="168" ht="14.25">
      <c r="G168" s="44"/>
    </row>
    <row r="169" ht="14.25">
      <c r="G169" s="44"/>
    </row>
    <row r="170" ht="14.25">
      <c r="G170" s="44"/>
    </row>
    <row r="171" ht="14.25">
      <c r="G171" s="44"/>
    </row>
    <row r="172" ht="14.25">
      <c r="G172" s="44"/>
    </row>
    <row r="173" ht="14.25">
      <c r="G173" s="83"/>
    </row>
    <row r="174" ht="14.25">
      <c r="G174" s="83"/>
    </row>
    <row r="175" ht="14.25">
      <c r="G175" s="83"/>
    </row>
    <row r="176" ht="14.25">
      <c r="G176" s="83"/>
    </row>
  </sheetData>
  <printOptions gridLines="1" verticalCentered="1"/>
  <pageMargins left="1" right="0.748031496062992" top="0.25" bottom="0.25" header="0.511811023622047" footer="0.511811023622047"/>
  <pageSetup fitToHeight="1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2020-11-23T03:57:27Z</cp:lastPrinted>
  <dcterms:created xsi:type="dcterms:W3CDTF">1997-07-14T11:38:51Z</dcterms:created>
  <dcterms:modified xsi:type="dcterms:W3CDTF">2020-11-23T05:12:58Z</dcterms:modified>
  <cp:category/>
  <cp:version/>
  <cp:contentType/>
  <cp:contentStatus/>
</cp:coreProperties>
</file>